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erlinct-my.sharepoint.com/personal/kdelaney_berlinct_gov/Documents/Golf Course/FY23/"/>
    </mc:Choice>
  </mc:AlternateContent>
  <xr:revisionPtr revIDLastSave="0" documentId="8_{2088C38F-1344-46A3-AE00-DB79D06380DE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P&amp;L" sheetId="2" r:id="rId1"/>
    <sheet name="FY23" sheetId="16" r:id="rId2"/>
    <sheet name="FY22" sheetId="18" r:id="rId3"/>
    <sheet name="Procedures" sheetId="17" r:id="rId4"/>
  </sheets>
  <definedNames>
    <definedName name="_xlnm.Print_Area" localSheetId="0">'P&amp;L'!$B$1:$K$49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12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9" i="2"/>
  <c r="G18" i="2"/>
  <c r="G14" i="2"/>
  <c r="G13" i="2"/>
  <c r="G12" i="2"/>
  <c r="G11" i="2"/>
  <c r="G10" i="2"/>
  <c r="G9" i="2"/>
  <c r="AI65" i="16"/>
  <c r="AH65" i="16"/>
  <c r="AG65" i="16"/>
  <c r="AF65" i="16"/>
  <c r="AE65" i="16"/>
  <c r="AD65" i="16"/>
  <c r="AC65" i="16"/>
  <c r="AB65" i="16"/>
  <c r="AA65" i="16"/>
  <c r="Z65" i="16"/>
  <c r="Y65" i="16"/>
  <c r="X65" i="16"/>
  <c r="AI23" i="18"/>
  <c r="AI65" i="18" s="1"/>
  <c r="AH23" i="18"/>
  <c r="AH65" i="18" s="1"/>
  <c r="AG23" i="18"/>
  <c r="AG65" i="18" s="1"/>
  <c r="AF23" i="18"/>
  <c r="AF65" i="18" s="1"/>
  <c r="AE23" i="18"/>
  <c r="AE65" i="18" s="1"/>
  <c r="AD23" i="18"/>
  <c r="AD65" i="18" s="1"/>
  <c r="AC23" i="18"/>
  <c r="AC65" i="18" s="1"/>
  <c r="AB23" i="18"/>
  <c r="AB65" i="18" s="1"/>
  <c r="AA23" i="18"/>
  <c r="AA65" i="18" s="1"/>
  <c r="Z23" i="18"/>
  <c r="Z65" i="18" s="1"/>
  <c r="Y23" i="18"/>
  <c r="Y65" i="18" s="1"/>
  <c r="X23" i="18"/>
  <c r="X65" i="18" s="1"/>
  <c r="AI55" i="16"/>
  <c r="AH55" i="16"/>
  <c r="AG55" i="16"/>
  <c r="AF55" i="16"/>
  <c r="AE55" i="16"/>
  <c r="AD55" i="16"/>
  <c r="AC55" i="16"/>
  <c r="AB55" i="16"/>
  <c r="AA55" i="16"/>
  <c r="Z55" i="16"/>
  <c r="Y55" i="16"/>
  <c r="X55" i="16"/>
  <c r="AI48" i="16"/>
  <c r="AI54" i="16" s="1"/>
  <c r="AH48" i="16"/>
  <c r="AH54" i="16" s="1"/>
  <c r="AG48" i="16"/>
  <c r="AG54" i="16" s="1"/>
  <c r="AF48" i="16"/>
  <c r="AF54" i="16" s="1"/>
  <c r="AE48" i="16"/>
  <c r="AE54" i="16" s="1"/>
  <c r="AD48" i="16"/>
  <c r="AD54" i="16" s="1"/>
  <c r="AC48" i="16"/>
  <c r="AC54" i="16" s="1"/>
  <c r="AB48" i="16"/>
  <c r="AB54" i="16" s="1"/>
  <c r="AA48" i="16"/>
  <c r="AA54" i="16" s="1"/>
  <c r="Z48" i="16"/>
  <c r="Z54" i="16" s="1"/>
  <c r="Y48" i="16"/>
  <c r="Y54" i="16" s="1"/>
  <c r="X48" i="16"/>
  <c r="X54" i="16" s="1"/>
  <c r="E11" i="2" s="1"/>
  <c r="A48" i="16"/>
  <c r="AI47" i="16"/>
  <c r="AI57" i="16" s="1"/>
  <c r="AH47" i="16"/>
  <c r="AH57" i="16" s="1"/>
  <c r="AG47" i="16"/>
  <c r="AG57" i="16" s="1"/>
  <c r="AF47" i="16"/>
  <c r="AF57" i="16" s="1"/>
  <c r="AE47" i="16"/>
  <c r="AE57" i="16" s="1"/>
  <c r="AD47" i="16"/>
  <c r="AD57" i="16" s="1"/>
  <c r="AC47" i="16"/>
  <c r="AC57" i="16" s="1"/>
  <c r="AB47" i="16"/>
  <c r="AB57" i="16" s="1"/>
  <c r="AA47" i="16"/>
  <c r="AA57" i="16" s="1"/>
  <c r="Z47" i="16"/>
  <c r="Z57" i="16" s="1"/>
  <c r="Y47" i="16"/>
  <c r="Y57" i="16" s="1"/>
  <c r="X47" i="16"/>
  <c r="X57" i="16" s="1"/>
  <c r="E14" i="2" s="1"/>
  <c r="A47" i="16"/>
  <c r="AI46" i="16"/>
  <c r="AI53" i="16" s="1"/>
  <c r="AH46" i="16"/>
  <c r="AH53" i="16" s="1"/>
  <c r="AG46" i="16"/>
  <c r="AG53" i="16" s="1"/>
  <c r="AF46" i="16"/>
  <c r="AF53" i="16" s="1"/>
  <c r="AE46" i="16"/>
  <c r="AE53" i="16" s="1"/>
  <c r="AD46" i="16"/>
  <c r="AD53" i="16" s="1"/>
  <c r="AC46" i="16"/>
  <c r="AC53" i="16" s="1"/>
  <c r="AB46" i="16"/>
  <c r="AB53" i="16" s="1"/>
  <c r="AA46" i="16"/>
  <c r="AA53" i="16" s="1"/>
  <c r="Z46" i="16"/>
  <c r="Z53" i="16" s="1"/>
  <c r="Y46" i="16"/>
  <c r="Y53" i="16" s="1"/>
  <c r="X46" i="16"/>
  <c r="X53" i="16" s="1"/>
  <c r="A46" i="16"/>
  <c r="AI45" i="16"/>
  <c r="AI56" i="16" s="1"/>
  <c r="AH45" i="16"/>
  <c r="AH56" i="16" s="1"/>
  <c r="AG45" i="16"/>
  <c r="AG56" i="16" s="1"/>
  <c r="AF45" i="16"/>
  <c r="AF56" i="16" s="1"/>
  <c r="AE45" i="16"/>
  <c r="AE56" i="16" s="1"/>
  <c r="AD45" i="16"/>
  <c r="AD56" i="16" s="1"/>
  <c r="AC45" i="16"/>
  <c r="AC56" i="16" s="1"/>
  <c r="AB45" i="16"/>
  <c r="AB56" i="16" s="1"/>
  <c r="AA45" i="16"/>
  <c r="AA56" i="16" s="1"/>
  <c r="Z45" i="16"/>
  <c r="Z56" i="16" s="1"/>
  <c r="Y45" i="16"/>
  <c r="Y56" i="16" s="1"/>
  <c r="E13" i="2" s="1"/>
  <c r="X45" i="16"/>
  <c r="X56" i="16" s="1"/>
  <c r="A45" i="16"/>
  <c r="AI44" i="16"/>
  <c r="AI52" i="16" s="1"/>
  <c r="AH44" i="16"/>
  <c r="AH52" i="16" s="1"/>
  <c r="AG44" i="16"/>
  <c r="AG52" i="16" s="1"/>
  <c r="AF44" i="16"/>
  <c r="AF52" i="16" s="1"/>
  <c r="AE44" i="16"/>
  <c r="AE52" i="16" s="1"/>
  <c r="AD44" i="16"/>
  <c r="AD52" i="16" s="1"/>
  <c r="AC44" i="16"/>
  <c r="AC52" i="16" s="1"/>
  <c r="AB44" i="16"/>
  <c r="AB52" i="16" s="1"/>
  <c r="AA44" i="16"/>
  <c r="AA52" i="16" s="1"/>
  <c r="Z44" i="16"/>
  <c r="Z52" i="16" s="1"/>
  <c r="Y44" i="16"/>
  <c r="Y52" i="16" s="1"/>
  <c r="X44" i="16"/>
  <c r="X52" i="16" s="1"/>
  <c r="A44" i="16"/>
  <c r="AI43" i="16"/>
  <c r="AI86" i="16" s="1"/>
  <c r="AH43" i="16"/>
  <c r="AH86" i="16" s="1"/>
  <c r="AG43" i="16"/>
  <c r="AG86" i="16" s="1"/>
  <c r="AF43" i="16"/>
  <c r="AF86" i="16" s="1"/>
  <c r="AE43" i="16"/>
  <c r="AE86" i="16" s="1"/>
  <c r="AD43" i="16"/>
  <c r="AD86" i="16" s="1"/>
  <c r="AC43" i="16"/>
  <c r="AC86" i="16" s="1"/>
  <c r="AB43" i="16"/>
  <c r="AB86" i="16" s="1"/>
  <c r="AA43" i="16"/>
  <c r="AA86" i="16" s="1"/>
  <c r="Z43" i="16"/>
  <c r="Z86" i="16" s="1"/>
  <c r="Y43" i="16"/>
  <c r="Y86" i="16" s="1"/>
  <c r="X43" i="16"/>
  <c r="X86" i="16" s="1"/>
  <c r="E46" i="2" s="1"/>
  <c r="A43" i="16"/>
  <c r="AI42" i="16"/>
  <c r="AI84" i="16" s="1"/>
  <c r="AH42" i="16"/>
  <c r="AH84" i="16" s="1"/>
  <c r="AG42" i="16"/>
  <c r="AG84" i="16" s="1"/>
  <c r="AF42" i="16"/>
  <c r="AF84" i="16" s="1"/>
  <c r="AE42" i="16"/>
  <c r="AE84" i="16" s="1"/>
  <c r="AD42" i="16"/>
  <c r="AD84" i="16" s="1"/>
  <c r="AC42" i="16"/>
  <c r="AC84" i="16" s="1"/>
  <c r="AB42" i="16"/>
  <c r="AB84" i="16" s="1"/>
  <c r="AA42" i="16"/>
  <c r="AA84" i="16" s="1"/>
  <c r="Z42" i="16"/>
  <c r="Z84" i="16" s="1"/>
  <c r="Y42" i="16"/>
  <c r="Y84" i="16" s="1"/>
  <c r="E44" i="2" s="1"/>
  <c r="X42" i="16"/>
  <c r="X84" i="16" s="1"/>
  <c r="A42" i="16"/>
  <c r="AI41" i="16"/>
  <c r="AI83" i="16" s="1"/>
  <c r="AH41" i="16"/>
  <c r="AH83" i="16" s="1"/>
  <c r="AG41" i="16"/>
  <c r="AG83" i="16" s="1"/>
  <c r="AF41" i="16"/>
  <c r="AF83" i="16" s="1"/>
  <c r="AE41" i="16"/>
  <c r="AE83" i="16" s="1"/>
  <c r="AD41" i="16"/>
  <c r="AD83" i="16" s="1"/>
  <c r="AC41" i="16"/>
  <c r="AC83" i="16" s="1"/>
  <c r="AB41" i="16"/>
  <c r="AB83" i="16" s="1"/>
  <c r="AA41" i="16"/>
  <c r="AA83" i="16" s="1"/>
  <c r="Z41" i="16"/>
  <c r="Z83" i="16" s="1"/>
  <c r="Y41" i="16"/>
  <c r="Y83" i="16" s="1"/>
  <c r="X41" i="16"/>
  <c r="X83" i="16" s="1"/>
  <c r="E43" i="2" s="1"/>
  <c r="A41" i="16"/>
  <c r="AI40" i="16"/>
  <c r="AI82" i="16" s="1"/>
  <c r="AH40" i="16"/>
  <c r="AH82" i="16" s="1"/>
  <c r="AG40" i="16"/>
  <c r="AG82" i="16" s="1"/>
  <c r="AF40" i="16"/>
  <c r="AF82" i="16" s="1"/>
  <c r="AE40" i="16"/>
  <c r="AE82" i="16" s="1"/>
  <c r="AD40" i="16"/>
  <c r="AD82" i="16" s="1"/>
  <c r="AC40" i="16"/>
  <c r="AC82" i="16" s="1"/>
  <c r="AB40" i="16"/>
  <c r="AB82" i="16" s="1"/>
  <c r="AA40" i="16"/>
  <c r="AA82" i="16" s="1"/>
  <c r="Z40" i="16"/>
  <c r="Z82" i="16" s="1"/>
  <c r="Y40" i="16"/>
  <c r="Y82" i="16" s="1"/>
  <c r="X40" i="16"/>
  <c r="X82" i="16" s="1"/>
  <c r="A40" i="16"/>
  <c r="AI39" i="16"/>
  <c r="AI81" i="16" s="1"/>
  <c r="AH39" i="16"/>
  <c r="AH81" i="16" s="1"/>
  <c r="AG39" i="16"/>
  <c r="AG81" i="16" s="1"/>
  <c r="AF39" i="16"/>
  <c r="AF81" i="16" s="1"/>
  <c r="AE39" i="16"/>
  <c r="AE81" i="16" s="1"/>
  <c r="AD39" i="16"/>
  <c r="AD81" i="16" s="1"/>
  <c r="AC39" i="16"/>
  <c r="AC81" i="16" s="1"/>
  <c r="AB39" i="16"/>
  <c r="AB81" i="16" s="1"/>
  <c r="AA39" i="16"/>
  <c r="AA81" i="16" s="1"/>
  <c r="Z39" i="16"/>
  <c r="Z81" i="16" s="1"/>
  <c r="Y39" i="16"/>
  <c r="Y81" i="16" s="1"/>
  <c r="E41" i="2" s="1"/>
  <c r="X39" i="16"/>
  <c r="X81" i="16" s="1"/>
  <c r="A39" i="16"/>
  <c r="AI38" i="16"/>
  <c r="AI80" i="16" s="1"/>
  <c r="AH38" i="16"/>
  <c r="AH80" i="16" s="1"/>
  <c r="AG38" i="16"/>
  <c r="AG80" i="16" s="1"/>
  <c r="AF38" i="16"/>
  <c r="AF80" i="16" s="1"/>
  <c r="AE38" i="16"/>
  <c r="AE80" i="16" s="1"/>
  <c r="AD38" i="16"/>
  <c r="AD80" i="16" s="1"/>
  <c r="AC38" i="16"/>
  <c r="AC80" i="16" s="1"/>
  <c r="AB38" i="16"/>
  <c r="AB80" i="16" s="1"/>
  <c r="AA38" i="16"/>
  <c r="AA80" i="16" s="1"/>
  <c r="Z38" i="16"/>
  <c r="Z80" i="16" s="1"/>
  <c r="Y38" i="16"/>
  <c r="Y80" i="16" s="1"/>
  <c r="X38" i="16"/>
  <c r="X80" i="16" s="1"/>
  <c r="E40" i="2" s="1"/>
  <c r="A38" i="16"/>
  <c r="AI37" i="16"/>
  <c r="AI79" i="16" s="1"/>
  <c r="AH37" i="16"/>
  <c r="AH79" i="16" s="1"/>
  <c r="AG37" i="16"/>
  <c r="AG79" i="16" s="1"/>
  <c r="AF37" i="16"/>
  <c r="AF79" i="16" s="1"/>
  <c r="AE37" i="16"/>
  <c r="AE79" i="16" s="1"/>
  <c r="AD37" i="16"/>
  <c r="AD79" i="16" s="1"/>
  <c r="AC37" i="16"/>
  <c r="AC79" i="16" s="1"/>
  <c r="AB37" i="16"/>
  <c r="AB79" i="16" s="1"/>
  <c r="AA37" i="16"/>
  <c r="AA79" i="16" s="1"/>
  <c r="Z37" i="16"/>
  <c r="Z79" i="16" s="1"/>
  <c r="Y37" i="16"/>
  <c r="Y79" i="16" s="1"/>
  <c r="E39" i="2" s="1"/>
  <c r="X37" i="16"/>
  <c r="X79" i="16" s="1"/>
  <c r="A37" i="16"/>
  <c r="AI36" i="16"/>
  <c r="AI78" i="16" s="1"/>
  <c r="AH36" i="16"/>
  <c r="AH78" i="16" s="1"/>
  <c r="AG36" i="16"/>
  <c r="AG78" i="16" s="1"/>
  <c r="AF36" i="16"/>
  <c r="AF78" i="16" s="1"/>
  <c r="AE36" i="16"/>
  <c r="AE78" i="16" s="1"/>
  <c r="AD36" i="16"/>
  <c r="AD78" i="16" s="1"/>
  <c r="AC36" i="16"/>
  <c r="AC78" i="16" s="1"/>
  <c r="AB36" i="16"/>
  <c r="AB78" i="16" s="1"/>
  <c r="AA36" i="16"/>
  <c r="AA78" i="16" s="1"/>
  <c r="Z36" i="16"/>
  <c r="Z78" i="16" s="1"/>
  <c r="Y36" i="16"/>
  <c r="Y78" i="16" s="1"/>
  <c r="X36" i="16"/>
  <c r="X78" i="16" s="1"/>
  <c r="E38" i="2" s="1"/>
  <c r="A36" i="16"/>
  <c r="AI35" i="16"/>
  <c r="AI77" i="16" s="1"/>
  <c r="AH35" i="16"/>
  <c r="AH77" i="16" s="1"/>
  <c r="AG35" i="16"/>
  <c r="AG77" i="16" s="1"/>
  <c r="AF35" i="16"/>
  <c r="AF77" i="16" s="1"/>
  <c r="AE35" i="16"/>
  <c r="AE77" i="16" s="1"/>
  <c r="AD35" i="16"/>
  <c r="AD77" i="16" s="1"/>
  <c r="AC35" i="16"/>
  <c r="AC77" i="16" s="1"/>
  <c r="AB35" i="16"/>
  <c r="AB77" i="16" s="1"/>
  <c r="AA35" i="16"/>
  <c r="AA77" i="16" s="1"/>
  <c r="Z35" i="16"/>
  <c r="Z77" i="16" s="1"/>
  <c r="Y35" i="16"/>
  <c r="Y77" i="16" s="1"/>
  <c r="X35" i="16"/>
  <c r="X77" i="16" s="1"/>
  <c r="E37" i="2" s="1"/>
  <c r="A35" i="16"/>
  <c r="AI34" i="16"/>
  <c r="AI76" i="16" s="1"/>
  <c r="AH34" i="16"/>
  <c r="AH76" i="16" s="1"/>
  <c r="AG34" i="16"/>
  <c r="AG76" i="16" s="1"/>
  <c r="AF34" i="16"/>
  <c r="AF76" i="16" s="1"/>
  <c r="AE34" i="16"/>
  <c r="AE76" i="16" s="1"/>
  <c r="AD34" i="16"/>
  <c r="AD76" i="16" s="1"/>
  <c r="AC34" i="16"/>
  <c r="AC76" i="16" s="1"/>
  <c r="AB34" i="16"/>
  <c r="AB76" i="16" s="1"/>
  <c r="AA34" i="16"/>
  <c r="AA76" i="16" s="1"/>
  <c r="Z34" i="16"/>
  <c r="Z76" i="16" s="1"/>
  <c r="Y34" i="16"/>
  <c r="Y76" i="16" s="1"/>
  <c r="X34" i="16"/>
  <c r="X76" i="16" s="1"/>
  <c r="E36" i="2" s="1"/>
  <c r="A34" i="16"/>
  <c r="AI33" i="16"/>
  <c r="AI75" i="16" s="1"/>
  <c r="AH33" i="16"/>
  <c r="AH75" i="16" s="1"/>
  <c r="AG33" i="16"/>
  <c r="AG75" i="16" s="1"/>
  <c r="AF33" i="16"/>
  <c r="AF75" i="16" s="1"/>
  <c r="AE33" i="16"/>
  <c r="AE75" i="16" s="1"/>
  <c r="AD33" i="16"/>
  <c r="AD75" i="16" s="1"/>
  <c r="AC33" i="16"/>
  <c r="AC75" i="16" s="1"/>
  <c r="AB33" i="16"/>
  <c r="AB75" i="16" s="1"/>
  <c r="AA33" i="16"/>
  <c r="AA75" i="16" s="1"/>
  <c r="Z33" i="16"/>
  <c r="Z75" i="16" s="1"/>
  <c r="Y33" i="16"/>
  <c r="Y75" i="16" s="1"/>
  <c r="E35" i="2" s="1"/>
  <c r="X33" i="16"/>
  <c r="X75" i="16" s="1"/>
  <c r="A33" i="16"/>
  <c r="AI32" i="16"/>
  <c r="AI74" i="16" s="1"/>
  <c r="AH32" i="16"/>
  <c r="AH74" i="16" s="1"/>
  <c r="AG32" i="16"/>
  <c r="AG74" i="16" s="1"/>
  <c r="AF32" i="16"/>
  <c r="AF74" i="16" s="1"/>
  <c r="AE32" i="16"/>
  <c r="AE74" i="16" s="1"/>
  <c r="AD32" i="16"/>
  <c r="AD74" i="16" s="1"/>
  <c r="AC32" i="16"/>
  <c r="AC74" i="16" s="1"/>
  <c r="AB32" i="16"/>
  <c r="AB74" i="16" s="1"/>
  <c r="AA32" i="16"/>
  <c r="AA74" i="16" s="1"/>
  <c r="Z32" i="16"/>
  <c r="Z74" i="16" s="1"/>
  <c r="Y32" i="16"/>
  <c r="Y74" i="16" s="1"/>
  <c r="E34" i="2" s="1"/>
  <c r="X32" i="16"/>
  <c r="X74" i="16" s="1"/>
  <c r="A32" i="16"/>
  <c r="AI31" i="16"/>
  <c r="AI73" i="16" s="1"/>
  <c r="AH31" i="16"/>
  <c r="AH73" i="16" s="1"/>
  <c r="AG31" i="16"/>
  <c r="AG73" i="16" s="1"/>
  <c r="AF31" i="16"/>
  <c r="AF73" i="16" s="1"/>
  <c r="AE31" i="16"/>
  <c r="AE73" i="16" s="1"/>
  <c r="AD31" i="16"/>
  <c r="AD73" i="16" s="1"/>
  <c r="AC31" i="16"/>
  <c r="AC73" i="16" s="1"/>
  <c r="AB31" i="16"/>
  <c r="AB73" i="16" s="1"/>
  <c r="AA31" i="16"/>
  <c r="AA73" i="16" s="1"/>
  <c r="Z31" i="16"/>
  <c r="Z73" i="16" s="1"/>
  <c r="Y31" i="16"/>
  <c r="Y73" i="16" s="1"/>
  <c r="X31" i="16"/>
  <c r="X73" i="16" s="1"/>
  <c r="E33" i="2" s="1"/>
  <c r="A31" i="16"/>
  <c r="AI30" i="16"/>
  <c r="AI72" i="16" s="1"/>
  <c r="AH30" i="16"/>
  <c r="AH72" i="16" s="1"/>
  <c r="AG30" i="16"/>
  <c r="AG72" i="16" s="1"/>
  <c r="AF30" i="16"/>
  <c r="AF72" i="16" s="1"/>
  <c r="AE30" i="16"/>
  <c r="AE72" i="16" s="1"/>
  <c r="AD30" i="16"/>
  <c r="AD72" i="16" s="1"/>
  <c r="AC30" i="16"/>
  <c r="AC72" i="16" s="1"/>
  <c r="AB30" i="16"/>
  <c r="AB72" i="16" s="1"/>
  <c r="AA30" i="16"/>
  <c r="AA72" i="16" s="1"/>
  <c r="Z30" i="16"/>
  <c r="Z72" i="16" s="1"/>
  <c r="Y30" i="16"/>
  <c r="Y72" i="16" s="1"/>
  <c r="E32" i="2" s="1"/>
  <c r="X30" i="16"/>
  <c r="X72" i="16" s="1"/>
  <c r="A30" i="16"/>
  <c r="AI29" i="16"/>
  <c r="AI71" i="16" s="1"/>
  <c r="AH29" i="16"/>
  <c r="AH71" i="16" s="1"/>
  <c r="AG29" i="16"/>
  <c r="AG71" i="16" s="1"/>
  <c r="AF29" i="16"/>
  <c r="AF71" i="16" s="1"/>
  <c r="AE29" i="16"/>
  <c r="AE71" i="16" s="1"/>
  <c r="AD29" i="16"/>
  <c r="AD71" i="16" s="1"/>
  <c r="AC29" i="16"/>
  <c r="AC71" i="16" s="1"/>
  <c r="AB29" i="16"/>
  <c r="AB71" i="16" s="1"/>
  <c r="AA29" i="16"/>
  <c r="AA71" i="16" s="1"/>
  <c r="Z29" i="16"/>
  <c r="Z71" i="16" s="1"/>
  <c r="Y29" i="16"/>
  <c r="Y71" i="16" s="1"/>
  <c r="X29" i="16"/>
  <c r="X71" i="16" s="1"/>
  <c r="E31" i="2" s="1"/>
  <c r="A29" i="16"/>
  <c r="AI28" i="16"/>
  <c r="AI70" i="16" s="1"/>
  <c r="AH28" i="16"/>
  <c r="AH70" i="16" s="1"/>
  <c r="AG28" i="16"/>
  <c r="AG70" i="16" s="1"/>
  <c r="AF28" i="16"/>
  <c r="AF70" i="16" s="1"/>
  <c r="AE28" i="16"/>
  <c r="AE70" i="16" s="1"/>
  <c r="AD28" i="16"/>
  <c r="AD70" i="16" s="1"/>
  <c r="AC28" i="16"/>
  <c r="AC70" i="16" s="1"/>
  <c r="AB28" i="16"/>
  <c r="AB70" i="16" s="1"/>
  <c r="AA28" i="16"/>
  <c r="AA70" i="16" s="1"/>
  <c r="Z28" i="16"/>
  <c r="Z70" i="16" s="1"/>
  <c r="Y28" i="16"/>
  <c r="Y70" i="16" s="1"/>
  <c r="E30" i="2" s="1"/>
  <c r="X28" i="16"/>
  <c r="X70" i="16" s="1"/>
  <c r="A28" i="16"/>
  <c r="AI27" i="16"/>
  <c r="AI69" i="16" s="1"/>
  <c r="AH27" i="16"/>
  <c r="AH69" i="16" s="1"/>
  <c r="AG27" i="16"/>
  <c r="AG69" i="16" s="1"/>
  <c r="AF27" i="16"/>
  <c r="AF69" i="16" s="1"/>
  <c r="AE27" i="16"/>
  <c r="AE69" i="16" s="1"/>
  <c r="AD27" i="16"/>
  <c r="AD69" i="16" s="1"/>
  <c r="AC27" i="16"/>
  <c r="AC69" i="16" s="1"/>
  <c r="AB27" i="16"/>
  <c r="AB69" i="16" s="1"/>
  <c r="AA27" i="16"/>
  <c r="AA69" i="16" s="1"/>
  <c r="Z27" i="16"/>
  <c r="Z69" i="16" s="1"/>
  <c r="Y27" i="16"/>
  <c r="Y69" i="16" s="1"/>
  <c r="E29" i="2" s="1"/>
  <c r="X27" i="16"/>
  <c r="X69" i="16" s="1"/>
  <c r="AI26" i="16"/>
  <c r="AI68" i="16" s="1"/>
  <c r="AH26" i="16"/>
  <c r="AH68" i="16" s="1"/>
  <c r="AG26" i="16"/>
  <c r="AG68" i="16" s="1"/>
  <c r="AF26" i="16"/>
  <c r="AF68" i="16" s="1"/>
  <c r="AE26" i="16"/>
  <c r="AE68" i="16" s="1"/>
  <c r="AD26" i="16"/>
  <c r="AD68" i="16" s="1"/>
  <c r="AC26" i="16"/>
  <c r="AC68" i="16" s="1"/>
  <c r="AB26" i="16"/>
  <c r="AB68" i="16" s="1"/>
  <c r="AA26" i="16"/>
  <c r="AA68" i="16" s="1"/>
  <c r="Z26" i="16"/>
  <c r="Z68" i="16" s="1"/>
  <c r="Y26" i="16"/>
  <c r="Y68" i="16" s="1"/>
  <c r="X26" i="16"/>
  <c r="X68" i="16" s="1"/>
  <c r="A26" i="16"/>
  <c r="AI25" i="16"/>
  <c r="AI67" i="16" s="1"/>
  <c r="AH25" i="16"/>
  <c r="AH67" i="16" s="1"/>
  <c r="AG25" i="16"/>
  <c r="AG67" i="16" s="1"/>
  <c r="AF25" i="16"/>
  <c r="AF67" i="16" s="1"/>
  <c r="AE25" i="16"/>
  <c r="AE67" i="16" s="1"/>
  <c r="AD25" i="16"/>
  <c r="AD67" i="16" s="1"/>
  <c r="AC25" i="16"/>
  <c r="AC67" i="16" s="1"/>
  <c r="AB25" i="16"/>
  <c r="AB67" i="16" s="1"/>
  <c r="AA25" i="16"/>
  <c r="AA67" i="16" s="1"/>
  <c r="Z25" i="16"/>
  <c r="Z67" i="16" s="1"/>
  <c r="Y25" i="16"/>
  <c r="Y67" i="16" s="1"/>
  <c r="X25" i="16"/>
  <c r="X67" i="16" s="1"/>
  <c r="A25" i="16"/>
  <c r="AI24" i="16"/>
  <c r="AI66" i="16" s="1"/>
  <c r="AH24" i="16"/>
  <c r="AH66" i="16" s="1"/>
  <c r="AG24" i="16"/>
  <c r="AG66" i="16" s="1"/>
  <c r="AF24" i="16"/>
  <c r="AF66" i="16" s="1"/>
  <c r="AE24" i="16"/>
  <c r="AE66" i="16" s="1"/>
  <c r="AD24" i="16"/>
  <c r="AD66" i="16" s="1"/>
  <c r="AC24" i="16"/>
  <c r="AC66" i="16" s="1"/>
  <c r="AB24" i="16"/>
  <c r="AB66" i="16" s="1"/>
  <c r="AA24" i="16"/>
  <c r="AA66" i="16" s="1"/>
  <c r="Z24" i="16"/>
  <c r="Z66" i="16" s="1"/>
  <c r="Y24" i="16"/>
  <c r="Y66" i="16" s="1"/>
  <c r="X24" i="16"/>
  <c r="X66" i="16" s="1"/>
  <c r="A24" i="16"/>
  <c r="AI22" i="16"/>
  <c r="AI64" i="16" s="1"/>
  <c r="AH22" i="16"/>
  <c r="AH64" i="16" s="1"/>
  <c r="AG22" i="16"/>
  <c r="AG64" i="16" s="1"/>
  <c r="AF22" i="16"/>
  <c r="AF64" i="16" s="1"/>
  <c r="AE22" i="16"/>
  <c r="AE64" i="16" s="1"/>
  <c r="AD22" i="16"/>
  <c r="AD64" i="16" s="1"/>
  <c r="AC22" i="16"/>
  <c r="AC64" i="16" s="1"/>
  <c r="AB22" i="16"/>
  <c r="AB64" i="16" s="1"/>
  <c r="AA22" i="16"/>
  <c r="AA64" i="16" s="1"/>
  <c r="Z22" i="16"/>
  <c r="Z64" i="16" s="1"/>
  <c r="Y22" i="16"/>
  <c r="Y64" i="16" s="1"/>
  <c r="X22" i="16"/>
  <c r="X64" i="16" s="1"/>
  <c r="E24" i="2" s="1"/>
  <c r="A22" i="16"/>
  <c r="AI21" i="16"/>
  <c r="AI63" i="16" s="1"/>
  <c r="AH21" i="16"/>
  <c r="AH63" i="16" s="1"/>
  <c r="AG21" i="16"/>
  <c r="AG63" i="16" s="1"/>
  <c r="AF21" i="16"/>
  <c r="AF63" i="16" s="1"/>
  <c r="AE21" i="16"/>
  <c r="AE63" i="16" s="1"/>
  <c r="AD21" i="16"/>
  <c r="AD63" i="16" s="1"/>
  <c r="AC21" i="16"/>
  <c r="AC63" i="16" s="1"/>
  <c r="AB21" i="16"/>
  <c r="AB63" i="16" s="1"/>
  <c r="AA21" i="16"/>
  <c r="AA63" i="16" s="1"/>
  <c r="Z21" i="16"/>
  <c r="Z63" i="16" s="1"/>
  <c r="Y21" i="16"/>
  <c r="Y63" i="16" s="1"/>
  <c r="E23" i="2" s="1"/>
  <c r="X21" i="16"/>
  <c r="X63" i="16" s="1"/>
  <c r="A21" i="16"/>
  <c r="AI20" i="16"/>
  <c r="AI62" i="16" s="1"/>
  <c r="AH20" i="16"/>
  <c r="AH62" i="16" s="1"/>
  <c r="AG20" i="16"/>
  <c r="AG62" i="16" s="1"/>
  <c r="AF20" i="16"/>
  <c r="AF62" i="16" s="1"/>
  <c r="AE20" i="16"/>
  <c r="AE62" i="16" s="1"/>
  <c r="AD20" i="16"/>
  <c r="AD62" i="16" s="1"/>
  <c r="AC20" i="16"/>
  <c r="AC62" i="16" s="1"/>
  <c r="AB20" i="16"/>
  <c r="AB62" i="16" s="1"/>
  <c r="AA20" i="16"/>
  <c r="AA62" i="16" s="1"/>
  <c r="Z20" i="16"/>
  <c r="Z62" i="16" s="1"/>
  <c r="Y20" i="16"/>
  <c r="Y62" i="16" s="1"/>
  <c r="E22" i="2" s="1"/>
  <c r="X20" i="16"/>
  <c r="X62" i="16" s="1"/>
  <c r="A20" i="16"/>
  <c r="AI19" i="16"/>
  <c r="AI61" i="16" s="1"/>
  <c r="AH19" i="16"/>
  <c r="AH61" i="16" s="1"/>
  <c r="AG19" i="16"/>
  <c r="AG61" i="16" s="1"/>
  <c r="AF19" i="16"/>
  <c r="AF61" i="16" s="1"/>
  <c r="AE19" i="16"/>
  <c r="AE61" i="16" s="1"/>
  <c r="AD19" i="16"/>
  <c r="AD61" i="16" s="1"/>
  <c r="AC19" i="16"/>
  <c r="AC61" i="16" s="1"/>
  <c r="AB19" i="16"/>
  <c r="AB61" i="16" s="1"/>
  <c r="AA19" i="16"/>
  <c r="AA61" i="16" s="1"/>
  <c r="Z19" i="16"/>
  <c r="Z61" i="16" s="1"/>
  <c r="Y19" i="16"/>
  <c r="Y61" i="16" s="1"/>
  <c r="X19" i="16"/>
  <c r="X61" i="16" s="1"/>
  <c r="A19" i="16"/>
  <c r="AI18" i="16"/>
  <c r="AI60" i="16" s="1"/>
  <c r="AH18" i="16"/>
  <c r="AH60" i="16" s="1"/>
  <c r="AG18" i="16"/>
  <c r="AG60" i="16" s="1"/>
  <c r="AF18" i="16"/>
  <c r="AF60" i="16" s="1"/>
  <c r="AE18" i="16"/>
  <c r="AE60" i="16" s="1"/>
  <c r="AD18" i="16"/>
  <c r="AD60" i="16" s="1"/>
  <c r="AC18" i="16"/>
  <c r="AC60" i="16" s="1"/>
  <c r="AB18" i="16"/>
  <c r="AB60" i="16" s="1"/>
  <c r="AA18" i="16"/>
  <c r="AA60" i="16" s="1"/>
  <c r="Z18" i="16"/>
  <c r="Z60" i="16" s="1"/>
  <c r="Y18" i="16"/>
  <c r="Y60" i="16" s="1"/>
  <c r="X18" i="16"/>
  <c r="X60" i="16" s="1"/>
  <c r="A18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A17" i="16"/>
  <c r="AI16" i="16"/>
  <c r="AH16" i="16"/>
  <c r="AG16" i="16"/>
  <c r="AF16" i="16"/>
  <c r="AE16" i="16"/>
  <c r="AD16" i="16"/>
  <c r="AC16" i="16"/>
  <c r="AB16" i="16"/>
  <c r="AA16" i="16"/>
  <c r="Z16" i="16"/>
  <c r="Y16" i="16"/>
  <c r="X16" i="16"/>
  <c r="A16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A15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A14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A13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A12" i="16"/>
  <c r="AI11" i="16"/>
  <c r="AH11" i="16"/>
  <c r="AG11" i="16"/>
  <c r="AF11" i="16"/>
  <c r="AE11" i="16"/>
  <c r="AD11" i="16"/>
  <c r="AC11" i="16"/>
  <c r="AB11" i="16"/>
  <c r="AA11" i="16"/>
  <c r="Z11" i="16"/>
  <c r="Y11" i="16"/>
  <c r="X11" i="16"/>
  <c r="A11" i="16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A10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A9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A8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A7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A6" i="16"/>
  <c r="AI5" i="16"/>
  <c r="AH5" i="16"/>
  <c r="AG5" i="16"/>
  <c r="AF5" i="16"/>
  <c r="AE5" i="16"/>
  <c r="AD5" i="16"/>
  <c r="AC5" i="16"/>
  <c r="AB5" i="16"/>
  <c r="AA5" i="16"/>
  <c r="Z5" i="16"/>
  <c r="Y5" i="16"/>
  <c r="X5" i="16"/>
  <c r="A5" i="16"/>
  <c r="AI4" i="16"/>
  <c r="AH4" i="16"/>
  <c r="AG4" i="16"/>
  <c r="AF4" i="16"/>
  <c r="AE4" i="16"/>
  <c r="AD4" i="16"/>
  <c r="AC4" i="16"/>
  <c r="AB4" i="16"/>
  <c r="AA4" i="16"/>
  <c r="Z4" i="16"/>
  <c r="Y4" i="16"/>
  <c r="X4" i="16"/>
  <c r="A4" i="16"/>
  <c r="AI3" i="16"/>
  <c r="AH3" i="16"/>
  <c r="AG3" i="16"/>
  <c r="AF3" i="16"/>
  <c r="AE3" i="16"/>
  <c r="AD3" i="16"/>
  <c r="AC3" i="16"/>
  <c r="AB3" i="16"/>
  <c r="AA3" i="16"/>
  <c r="Z3" i="16"/>
  <c r="Y3" i="16"/>
  <c r="X3" i="16"/>
  <c r="A3" i="16"/>
  <c r="AI2" i="16"/>
  <c r="AH2" i="16"/>
  <c r="AG2" i="16"/>
  <c r="AF2" i="16"/>
  <c r="AE2" i="16"/>
  <c r="AD2" i="16"/>
  <c r="AC2" i="16"/>
  <c r="AB2" i="16"/>
  <c r="AA2" i="16"/>
  <c r="Z2" i="16"/>
  <c r="Y2" i="16"/>
  <c r="X2" i="16"/>
  <c r="A2" i="16"/>
  <c r="E9" i="2" l="1"/>
  <c r="E21" i="2"/>
  <c r="E10" i="2"/>
  <c r="E26" i="2"/>
  <c r="E27" i="2"/>
  <c r="E28" i="2"/>
  <c r="E42" i="2"/>
  <c r="G47" i="2"/>
  <c r="G15" i="2"/>
  <c r="I25" i="2"/>
  <c r="AD59" i="16"/>
  <c r="AE59" i="16"/>
  <c r="AF58" i="16"/>
  <c r="AF59" i="16"/>
  <c r="AE58" i="16"/>
  <c r="AG58" i="16"/>
  <c r="AG59" i="16"/>
  <c r="AH58" i="16"/>
  <c r="AH59" i="16"/>
  <c r="AI58" i="16"/>
  <c r="AI59" i="16"/>
  <c r="X58" i="16"/>
  <c r="X59" i="16"/>
  <c r="Y58" i="16"/>
  <c r="Y59" i="16"/>
  <c r="Z58" i="16"/>
  <c r="Z59" i="16"/>
  <c r="AA58" i="16"/>
  <c r="AA59" i="16"/>
  <c r="AB58" i="16"/>
  <c r="AB59" i="16"/>
  <c r="AC58" i="16"/>
  <c r="AC59" i="16"/>
  <c r="AD58" i="16"/>
  <c r="AA27" i="18"/>
  <c r="AA69" i="18" s="1"/>
  <c r="AB27" i="18"/>
  <c r="AB69" i="18" s="1"/>
  <c r="AC27" i="18"/>
  <c r="AC69" i="18" s="1"/>
  <c r="AD27" i="18"/>
  <c r="AD69" i="18" s="1"/>
  <c r="AE27" i="18"/>
  <c r="AE69" i="18" s="1"/>
  <c r="AF27" i="18"/>
  <c r="AF69" i="18" s="1"/>
  <c r="AG27" i="18"/>
  <c r="AG69" i="18" s="1"/>
  <c r="AH27" i="18"/>
  <c r="AH69" i="18" s="1"/>
  <c r="AI27" i="18"/>
  <c r="AI69" i="18" s="1"/>
  <c r="Z27" i="18"/>
  <c r="Z69" i="18" s="1"/>
  <c r="Y27" i="18"/>
  <c r="Y69" i="18" s="1"/>
  <c r="X27" i="18"/>
  <c r="X69" i="18" s="1"/>
  <c r="G49" i="2" l="1"/>
  <c r="G50" i="2" s="1"/>
  <c r="E19" i="2"/>
  <c r="E18" i="2"/>
  <c r="AH88" i="16"/>
  <c r="I29" i="2"/>
  <c r="X88" i="16"/>
  <c r="AA88" i="16"/>
  <c r="AG88" i="16"/>
  <c r="Z88" i="16"/>
  <c r="AF88" i="16"/>
  <c r="AD88" i="16"/>
  <c r="AC88" i="16"/>
  <c r="AE88" i="16"/>
  <c r="Y88" i="16"/>
  <c r="AB88" i="16"/>
  <c r="AI88" i="16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AI48" i="18"/>
  <c r="AI54" i="18" s="1"/>
  <c r="AH48" i="18"/>
  <c r="AH54" i="18" s="1"/>
  <c r="AG48" i="18"/>
  <c r="AG54" i="18" s="1"/>
  <c r="AF48" i="18"/>
  <c r="AF54" i="18" s="1"/>
  <c r="AE48" i="18"/>
  <c r="AE54" i="18" s="1"/>
  <c r="AD48" i="18"/>
  <c r="AD54" i="18" s="1"/>
  <c r="AC48" i="18"/>
  <c r="AC54" i="18" s="1"/>
  <c r="AB48" i="18"/>
  <c r="AB54" i="18" s="1"/>
  <c r="AA48" i="18"/>
  <c r="AA54" i="18" s="1"/>
  <c r="Z48" i="18"/>
  <c r="Z54" i="18" s="1"/>
  <c r="Y48" i="18"/>
  <c r="Y54" i="18" s="1"/>
  <c r="X48" i="18"/>
  <c r="X54" i="18" s="1"/>
  <c r="A48" i="18"/>
  <c r="AI47" i="18"/>
  <c r="AI57" i="18" s="1"/>
  <c r="AH47" i="18"/>
  <c r="AH57" i="18" s="1"/>
  <c r="AG47" i="18"/>
  <c r="AG57" i="18" s="1"/>
  <c r="AF47" i="18"/>
  <c r="AF57" i="18" s="1"/>
  <c r="AE47" i="18"/>
  <c r="AE57" i="18" s="1"/>
  <c r="AD47" i="18"/>
  <c r="AD57" i="18" s="1"/>
  <c r="AC47" i="18"/>
  <c r="AC57" i="18" s="1"/>
  <c r="AB47" i="18"/>
  <c r="AB57" i="18" s="1"/>
  <c r="AA47" i="18"/>
  <c r="AA57" i="18" s="1"/>
  <c r="Z47" i="18"/>
  <c r="Z57" i="18" s="1"/>
  <c r="Y47" i="18"/>
  <c r="Y57" i="18" s="1"/>
  <c r="X47" i="18"/>
  <c r="X57" i="18" s="1"/>
  <c r="A47" i="18"/>
  <c r="AI46" i="18"/>
  <c r="AI53" i="18" s="1"/>
  <c r="AH46" i="18"/>
  <c r="AH53" i="18" s="1"/>
  <c r="AG46" i="18"/>
  <c r="AG53" i="18" s="1"/>
  <c r="AF46" i="18"/>
  <c r="AF53" i="18" s="1"/>
  <c r="AE46" i="18"/>
  <c r="AE53" i="18" s="1"/>
  <c r="AD46" i="18"/>
  <c r="AD53" i="18" s="1"/>
  <c r="AC46" i="18"/>
  <c r="AC53" i="18" s="1"/>
  <c r="AB46" i="18"/>
  <c r="AB53" i="18" s="1"/>
  <c r="AA46" i="18"/>
  <c r="AA53" i="18" s="1"/>
  <c r="Z46" i="18"/>
  <c r="Z53" i="18" s="1"/>
  <c r="Y46" i="18"/>
  <c r="Y53" i="18" s="1"/>
  <c r="X46" i="18"/>
  <c r="X53" i="18" s="1"/>
  <c r="A46" i="18"/>
  <c r="AI45" i="18"/>
  <c r="AI56" i="18" s="1"/>
  <c r="AH45" i="18"/>
  <c r="AH56" i="18" s="1"/>
  <c r="AG45" i="18"/>
  <c r="AG56" i="18" s="1"/>
  <c r="AF45" i="18"/>
  <c r="AF56" i="18" s="1"/>
  <c r="AE45" i="18"/>
  <c r="AE56" i="18" s="1"/>
  <c r="AD45" i="18"/>
  <c r="AD56" i="18" s="1"/>
  <c r="AC45" i="18"/>
  <c r="AC56" i="18" s="1"/>
  <c r="AB45" i="18"/>
  <c r="AB56" i="18" s="1"/>
  <c r="AA45" i="18"/>
  <c r="AA56" i="18" s="1"/>
  <c r="Z45" i="18"/>
  <c r="Z56" i="18" s="1"/>
  <c r="Y45" i="18"/>
  <c r="Y56" i="18" s="1"/>
  <c r="X45" i="18"/>
  <c r="X56" i="18" s="1"/>
  <c r="A45" i="18"/>
  <c r="AI44" i="18"/>
  <c r="AI52" i="18" s="1"/>
  <c r="AH44" i="18"/>
  <c r="AH52" i="18" s="1"/>
  <c r="AG44" i="18"/>
  <c r="AG52" i="18" s="1"/>
  <c r="AF44" i="18"/>
  <c r="AF52" i="18" s="1"/>
  <c r="AE44" i="18"/>
  <c r="AE52" i="18" s="1"/>
  <c r="AD44" i="18"/>
  <c r="AD52" i="18" s="1"/>
  <c r="AC44" i="18"/>
  <c r="AC52" i="18" s="1"/>
  <c r="AB44" i="18"/>
  <c r="AB52" i="18" s="1"/>
  <c r="AA44" i="18"/>
  <c r="AA52" i="18" s="1"/>
  <c r="Z44" i="18"/>
  <c r="Z52" i="18" s="1"/>
  <c r="Y44" i="18"/>
  <c r="Y52" i="18" s="1"/>
  <c r="X44" i="18"/>
  <c r="X52" i="18" s="1"/>
  <c r="A44" i="18"/>
  <c r="AI43" i="18"/>
  <c r="AI86" i="18" s="1"/>
  <c r="AH43" i="18"/>
  <c r="AH86" i="18" s="1"/>
  <c r="AG43" i="18"/>
  <c r="AG86" i="18" s="1"/>
  <c r="AF43" i="18"/>
  <c r="AF86" i="18" s="1"/>
  <c r="AE43" i="18"/>
  <c r="AE86" i="18" s="1"/>
  <c r="AD43" i="18"/>
  <c r="AD86" i="18" s="1"/>
  <c r="AC43" i="18"/>
  <c r="AC86" i="18" s="1"/>
  <c r="AB43" i="18"/>
  <c r="AB86" i="18" s="1"/>
  <c r="AA43" i="18"/>
  <c r="AA86" i="18" s="1"/>
  <c r="Z43" i="18"/>
  <c r="Z86" i="18" s="1"/>
  <c r="Y43" i="18"/>
  <c r="Y86" i="18" s="1"/>
  <c r="X43" i="18"/>
  <c r="X86" i="18" s="1"/>
  <c r="A43" i="18"/>
  <c r="AI42" i="18"/>
  <c r="AI84" i="18" s="1"/>
  <c r="AH42" i="18"/>
  <c r="AH84" i="18" s="1"/>
  <c r="AG42" i="18"/>
  <c r="AG84" i="18" s="1"/>
  <c r="AF42" i="18"/>
  <c r="AF84" i="18" s="1"/>
  <c r="AE42" i="18"/>
  <c r="AE84" i="18" s="1"/>
  <c r="AD42" i="18"/>
  <c r="AD84" i="18" s="1"/>
  <c r="AC42" i="18"/>
  <c r="AC84" i="18" s="1"/>
  <c r="AB42" i="18"/>
  <c r="AB84" i="18" s="1"/>
  <c r="AA42" i="18"/>
  <c r="AA84" i="18" s="1"/>
  <c r="Z42" i="18"/>
  <c r="Z84" i="18" s="1"/>
  <c r="Y42" i="18"/>
  <c r="Y84" i="18" s="1"/>
  <c r="X42" i="18"/>
  <c r="X84" i="18" s="1"/>
  <c r="A42" i="18"/>
  <c r="AI41" i="18"/>
  <c r="AI83" i="18" s="1"/>
  <c r="AH41" i="18"/>
  <c r="AH83" i="18" s="1"/>
  <c r="AG41" i="18"/>
  <c r="AG83" i="18" s="1"/>
  <c r="AF41" i="18"/>
  <c r="AF83" i="18" s="1"/>
  <c r="AE41" i="18"/>
  <c r="AE83" i="18" s="1"/>
  <c r="AD41" i="18"/>
  <c r="AD83" i="18" s="1"/>
  <c r="AC41" i="18"/>
  <c r="AC83" i="18" s="1"/>
  <c r="AB41" i="18"/>
  <c r="AB83" i="18" s="1"/>
  <c r="AA41" i="18"/>
  <c r="AA83" i="18" s="1"/>
  <c r="Z41" i="18"/>
  <c r="Z83" i="18" s="1"/>
  <c r="Y41" i="18"/>
  <c r="Y83" i="18" s="1"/>
  <c r="X41" i="18"/>
  <c r="X83" i="18" s="1"/>
  <c r="A41" i="18"/>
  <c r="AI40" i="18"/>
  <c r="AI82" i="18" s="1"/>
  <c r="AH40" i="18"/>
  <c r="AH82" i="18" s="1"/>
  <c r="AG40" i="18"/>
  <c r="AG82" i="18" s="1"/>
  <c r="AF40" i="18"/>
  <c r="AF82" i="18" s="1"/>
  <c r="AE40" i="18"/>
  <c r="AE82" i="18" s="1"/>
  <c r="AD40" i="18"/>
  <c r="AD82" i="18" s="1"/>
  <c r="AC40" i="18"/>
  <c r="AC82" i="18" s="1"/>
  <c r="AB40" i="18"/>
  <c r="AB82" i="18" s="1"/>
  <c r="AA40" i="18"/>
  <c r="AA82" i="18" s="1"/>
  <c r="Z40" i="18"/>
  <c r="Z82" i="18" s="1"/>
  <c r="Y40" i="18"/>
  <c r="Y82" i="18" s="1"/>
  <c r="X40" i="18"/>
  <c r="X82" i="18" s="1"/>
  <c r="A40" i="18"/>
  <c r="AI39" i="18"/>
  <c r="AI81" i="18" s="1"/>
  <c r="AH39" i="18"/>
  <c r="AH81" i="18" s="1"/>
  <c r="AG39" i="18"/>
  <c r="AG81" i="18" s="1"/>
  <c r="AF39" i="18"/>
  <c r="AF81" i="18" s="1"/>
  <c r="AE39" i="18"/>
  <c r="AE81" i="18" s="1"/>
  <c r="AD39" i="18"/>
  <c r="AD81" i="18" s="1"/>
  <c r="AC39" i="18"/>
  <c r="AC81" i="18" s="1"/>
  <c r="AB39" i="18"/>
  <c r="AB81" i="18" s="1"/>
  <c r="AA39" i="18"/>
  <c r="AA81" i="18" s="1"/>
  <c r="Z39" i="18"/>
  <c r="Z81" i="18" s="1"/>
  <c r="Y39" i="18"/>
  <c r="Y81" i="18" s="1"/>
  <c r="X39" i="18"/>
  <c r="X81" i="18" s="1"/>
  <c r="A39" i="18"/>
  <c r="AI38" i="18"/>
  <c r="AI80" i="18" s="1"/>
  <c r="AH38" i="18"/>
  <c r="AH80" i="18" s="1"/>
  <c r="AG38" i="18"/>
  <c r="AG80" i="18" s="1"/>
  <c r="AF38" i="18"/>
  <c r="AF80" i="18" s="1"/>
  <c r="AE38" i="18"/>
  <c r="AE80" i="18" s="1"/>
  <c r="AD38" i="18"/>
  <c r="AD80" i="18" s="1"/>
  <c r="AC38" i="18"/>
  <c r="AC80" i="18" s="1"/>
  <c r="AB38" i="18"/>
  <c r="AB80" i="18" s="1"/>
  <c r="AA38" i="18"/>
  <c r="AA80" i="18" s="1"/>
  <c r="Z38" i="18"/>
  <c r="Z80" i="18" s="1"/>
  <c r="Y38" i="18"/>
  <c r="Y80" i="18" s="1"/>
  <c r="X38" i="18"/>
  <c r="X80" i="18" s="1"/>
  <c r="A38" i="18"/>
  <c r="AI37" i="18"/>
  <c r="AI79" i="18" s="1"/>
  <c r="AH37" i="18"/>
  <c r="AH79" i="18" s="1"/>
  <c r="AG37" i="18"/>
  <c r="AG79" i="18" s="1"/>
  <c r="AF37" i="18"/>
  <c r="AF79" i="18" s="1"/>
  <c r="AE37" i="18"/>
  <c r="AE79" i="18" s="1"/>
  <c r="AD37" i="18"/>
  <c r="AD79" i="18" s="1"/>
  <c r="AC37" i="18"/>
  <c r="AC79" i="18" s="1"/>
  <c r="AB37" i="18"/>
  <c r="AB79" i="18" s="1"/>
  <c r="AA37" i="18"/>
  <c r="AA79" i="18" s="1"/>
  <c r="Z37" i="18"/>
  <c r="Z79" i="18" s="1"/>
  <c r="Y37" i="18"/>
  <c r="Y79" i="18" s="1"/>
  <c r="X37" i="18"/>
  <c r="X79" i="18" s="1"/>
  <c r="A37" i="18"/>
  <c r="AI36" i="18"/>
  <c r="AI78" i="18" s="1"/>
  <c r="AH36" i="18"/>
  <c r="AH78" i="18" s="1"/>
  <c r="AG36" i="18"/>
  <c r="AG78" i="18" s="1"/>
  <c r="AF36" i="18"/>
  <c r="AF78" i="18" s="1"/>
  <c r="AE36" i="18"/>
  <c r="AE78" i="18" s="1"/>
  <c r="AD36" i="18"/>
  <c r="AD78" i="18" s="1"/>
  <c r="AC36" i="18"/>
  <c r="AC78" i="18" s="1"/>
  <c r="AB36" i="18"/>
  <c r="AB78" i="18" s="1"/>
  <c r="AA36" i="18"/>
  <c r="AA78" i="18" s="1"/>
  <c r="Z36" i="18"/>
  <c r="Z78" i="18" s="1"/>
  <c r="Y36" i="18"/>
  <c r="Y78" i="18" s="1"/>
  <c r="X36" i="18"/>
  <c r="X78" i="18" s="1"/>
  <c r="A36" i="18"/>
  <c r="AI35" i="18"/>
  <c r="AI77" i="18" s="1"/>
  <c r="AH35" i="18"/>
  <c r="AH77" i="18" s="1"/>
  <c r="AG35" i="18"/>
  <c r="AG77" i="18" s="1"/>
  <c r="AF35" i="18"/>
  <c r="AF77" i="18" s="1"/>
  <c r="AE35" i="18"/>
  <c r="AE77" i="18" s="1"/>
  <c r="AD35" i="18"/>
  <c r="AD77" i="18" s="1"/>
  <c r="AC35" i="18"/>
  <c r="AC77" i="18" s="1"/>
  <c r="AB35" i="18"/>
  <c r="AB77" i="18" s="1"/>
  <c r="AA35" i="18"/>
  <c r="AA77" i="18" s="1"/>
  <c r="Z35" i="18"/>
  <c r="Z77" i="18" s="1"/>
  <c r="Y35" i="18"/>
  <c r="Y77" i="18" s="1"/>
  <c r="X35" i="18"/>
  <c r="X77" i="18" s="1"/>
  <c r="A35" i="18"/>
  <c r="AI34" i="18"/>
  <c r="AI76" i="18" s="1"/>
  <c r="AH34" i="18"/>
  <c r="AH76" i="18" s="1"/>
  <c r="AG34" i="18"/>
  <c r="AG76" i="18" s="1"/>
  <c r="AF34" i="18"/>
  <c r="AF76" i="18" s="1"/>
  <c r="AE34" i="18"/>
  <c r="AE76" i="18" s="1"/>
  <c r="AD34" i="18"/>
  <c r="AD76" i="18" s="1"/>
  <c r="AC34" i="18"/>
  <c r="AC76" i="18" s="1"/>
  <c r="AB34" i="18"/>
  <c r="AB76" i="18" s="1"/>
  <c r="AA34" i="18"/>
  <c r="AA76" i="18" s="1"/>
  <c r="Z34" i="18"/>
  <c r="Z76" i="18" s="1"/>
  <c r="Y34" i="18"/>
  <c r="Y76" i="18" s="1"/>
  <c r="X34" i="18"/>
  <c r="X76" i="18" s="1"/>
  <c r="A34" i="18"/>
  <c r="AI33" i="18"/>
  <c r="AI75" i="18" s="1"/>
  <c r="AH33" i="18"/>
  <c r="AH75" i="18" s="1"/>
  <c r="AG33" i="18"/>
  <c r="AG75" i="18" s="1"/>
  <c r="AF33" i="18"/>
  <c r="AF75" i="18" s="1"/>
  <c r="AE33" i="18"/>
  <c r="AE75" i="18" s="1"/>
  <c r="AD33" i="18"/>
  <c r="AD75" i="18" s="1"/>
  <c r="AC33" i="18"/>
  <c r="AC75" i="18" s="1"/>
  <c r="AB33" i="18"/>
  <c r="AB75" i="18" s="1"/>
  <c r="AA33" i="18"/>
  <c r="AA75" i="18" s="1"/>
  <c r="Z33" i="18"/>
  <c r="Z75" i="18" s="1"/>
  <c r="Y33" i="18"/>
  <c r="Y75" i="18" s="1"/>
  <c r="X33" i="18"/>
  <c r="X75" i="18" s="1"/>
  <c r="A33" i="18"/>
  <c r="AI32" i="18"/>
  <c r="AI74" i="18" s="1"/>
  <c r="AH32" i="18"/>
  <c r="AH74" i="18" s="1"/>
  <c r="AG32" i="18"/>
  <c r="AG74" i="18" s="1"/>
  <c r="AF32" i="18"/>
  <c r="AF74" i="18" s="1"/>
  <c r="AE32" i="18"/>
  <c r="AE74" i="18" s="1"/>
  <c r="AD32" i="18"/>
  <c r="AD74" i="18" s="1"/>
  <c r="AC32" i="18"/>
  <c r="AC74" i="18" s="1"/>
  <c r="AB32" i="18"/>
  <c r="AB74" i="18" s="1"/>
  <c r="AA32" i="18"/>
  <c r="AA74" i="18" s="1"/>
  <c r="Z32" i="18"/>
  <c r="Z74" i="18" s="1"/>
  <c r="Y32" i="18"/>
  <c r="Y74" i="18" s="1"/>
  <c r="X32" i="18"/>
  <c r="X74" i="18" s="1"/>
  <c r="A32" i="18"/>
  <c r="AI31" i="18"/>
  <c r="AI73" i="18" s="1"/>
  <c r="AH31" i="18"/>
  <c r="AH73" i="18" s="1"/>
  <c r="AG31" i="18"/>
  <c r="AG73" i="18" s="1"/>
  <c r="AF31" i="18"/>
  <c r="AF73" i="18" s="1"/>
  <c r="AE31" i="18"/>
  <c r="AE73" i="18" s="1"/>
  <c r="AD31" i="18"/>
  <c r="AD73" i="18" s="1"/>
  <c r="AC31" i="18"/>
  <c r="AC73" i="18" s="1"/>
  <c r="AB31" i="18"/>
  <c r="AB73" i="18" s="1"/>
  <c r="AA31" i="18"/>
  <c r="AA73" i="18" s="1"/>
  <c r="Z31" i="18"/>
  <c r="Z73" i="18" s="1"/>
  <c r="Y31" i="18"/>
  <c r="Y73" i="18" s="1"/>
  <c r="X31" i="18"/>
  <c r="X73" i="18" s="1"/>
  <c r="A31" i="18"/>
  <c r="AI30" i="18"/>
  <c r="AI72" i="18" s="1"/>
  <c r="AH30" i="18"/>
  <c r="AH72" i="18" s="1"/>
  <c r="AG30" i="18"/>
  <c r="AG72" i="18" s="1"/>
  <c r="AF30" i="18"/>
  <c r="AF72" i="18" s="1"/>
  <c r="AE30" i="18"/>
  <c r="AE72" i="18" s="1"/>
  <c r="AD30" i="18"/>
  <c r="AD72" i="18" s="1"/>
  <c r="AC30" i="18"/>
  <c r="AC72" i="18" s="1"/>
  <c r="AB30" i="18"/>
  <c r="AB72" i="18" s="1"/>
  <c r="AA30" i="18"/>
  <c r="AA72" i="18" s="1"/>
  <c r="Z30" i="18"/>
  <c r="Z72" i="18" s="1"/>
  <c r="Y30" i="18"/>
  <c r="Y72" i="18" s="1"/>
  <c r="X30" i="18"/>
  <c r="X72" i="18" s="1"/>
  <c r="A30" i="18"/>
  <c r="AI29" i="18"/>
  <c r="AI71" i="18" s="1"/>
  <c r="AH29" i="18"/>
  <c r="AH71" i="18" s="1"/>
  <c r="AG29" i="18"/>
  <c r="AG71" i="18" s="1"/>
  <c r="AF29" i="18"/>
  <c r="AF71" i="18" s="1"/>
  <c r="AE29" i="18"/>
  <c r="AE71" i="18" s="1"/>
  <c r="AD29" i="18"/>
  <c r="AD71" i="18" s="1"/>
  <c r="AC29" i="18"/>
  <c r="AC71" i="18" s="1"/>
  <c r="AB29" i="18"/>
  <c r="AB71" i="18" s="1"/>
  <c r="AA29" i="18"/>
  <c r="AA71" i="18" s="1"/>
  <c r="Z29" i="18"/>
  <c r="Z71" i="18" s="1"/>
  <c r="Y29" i="18"/>
  <c r="Y71" i="18" s="1"/>
  <c r="X29" i="18"/>
  <c r="X71" i="18" s="1"/>
  <c r="A29" i="18"/>
  <c r="AI28" i="18"/>
  <c r="AI70" i="18" s="1"/>
  <c r="AH28" i="18"/>
  <c r="AH70" i="18" s="1"/>
  <c r="AG28" i="18"/>
  <c r="AG70" i="18" s="1"/>
  <c r="AF28" i="18"/>
  <c r="AF70" i="18" s="1"/>
  <c r="AE28" i="18"/>
  <c r="AE70" i="18" s="1"/>
  <c r="AD28" i="18"/>
  <c r="AD70" i="18" s="1"/>
  <c r="AC28" i="18"/>
  <c r="AC70" i="18" s="1"/>
  <c r="AB28" i="18"/>
  <c r="AB70" i="18" s="1"/>
  <c r="AA28" i="18"/>
  <c r="AA70" i="18" s="1"/>
  <c r="Z28" i="18"/>
  <c r="Z70" i="18" s="1"/>
  <c r="Y28" i="18"/>
  <c r="Y70" i="18" s="1"/>
  <c r="X28" i="18"/>
  <c r="X70" i="18" s="1"/>
  <c r="A28" i="18"/>
  <c r="AI26" i="18"/>
  <c r="AI68" i="18" s="1"/>
  <c r="AH26" i="18"/>
  <c r="AH68" i="18" s="1"/>
  <c r="AG26" i="18"/>
  <c r="AG68" i="18" s="1"/>
  <c r="AF26" i="18"/>
  <c r="AF68" i="18" s="1"/>
  <c r="AE26" i="18"/>
  <c r="AE68" i="18" s="1"/>
  <c r="AD26" i="18"/>
  <c r="AD68" i="18" s="1"/>
  <c r="AC26" i="18"/>
  <c r="AC68" i="18" s="1"/>
  <c r="AB26" i="18"/>
  <c r="AB68" i="18" s="1"/>
  <c r="AA26" i="18"/>
  <c r="AA68" i="18" s="1"/>
  <c r="Z26" i="18"/>
  <c r="Z68" i="18" s="1"/>
  <c r="Y26" i="18"/>
  <c r="Y68" i="18" s="1"/>
  <c r="X26" i="18"/>
  <c r="X68" i="18" s="1"/>
  <c r="A26" i="18"/>
  <c r="AI25" i="18"/>
  <c r="AI67" i="18" s="1"/>
  <c r="AH25" i="18"/>
  <c r="AH67" i="18" s="1"/>
  <c r="AG25" i="18"/>
  <c r="AG67" i="18" s="1"/>
  <c r="AF25" i="18"/>
  <c r="AF67" i="18" s="1"/>
  <c r="AE25" i="18"/>
  <c r="AE67" i="18" s="1"/>
  <c r="AD25" i="18"/>
  <c r="AD67" i="18" s="1"/>
  <c r="AC25" i="18"/>
  <c r="AC67" i="18" s="1"/>
  <c r="AB25" i="18"/>
  <c r="AB67" i="18" s="1"/>
  <c r="AA25" i="18"/>
  <c r="AA67" i="18" s="1"/>
  <c r="Z25" i="18"/>
  <c r="Z67" i="18" s="1"/>
  <c r="Y25" i="18"/>
  <c r="Y67" i="18" s="1"/>
  <c r="X25" i="18"/>
  <c r="X67" i="18" s="1"/>
  <c r="A25" i="18"/>
  <c r="AI24" i="18"/>
  <c r="AI66" i="18" s="1"/>
  <c r="AH24" i="18"/>
  <c r="AH66" i="18" s="1"/>
  <c r="AG24" i="18"/>
  <c r="AG66" i="18" s="1"/>
  <c r="AF24" i="18"/>
  <c r="AF66" i="18" s="1"/>
  <c r="AE24" i="18"/>
  <c r="AE66" i="18" s="1"/>
  <c r="AD24" i="18"/>
  <c r="AD66" i="18" s="1"/>
  <c r="AC24" i="18"/>
  <c r="AC66" i="18" s="1"/>
  <c r="AB24" i="18"/>
  <c r="AB66" i="18" s="1"/>
  <c r="AA24" i="18"/>
  <c r="AA66" i="18" s="1"/>
  <c r="Z24" i="18"/>
  <c r="Z66" i="18" s="1"/>
  <c r="Y24" i="18"/>
  <c r="Y66" i="18" s="1"/>
  <c r="X24" i="18"/>
  <c r="X66" i="18" s="1"/>
  <c r="A24" i="18"/>
  <c r="AI22" i="18"/>
  <c r="AI64" i="18" s="1"/>
  <c r="AH22" i="18"/>
  <c r="AH64" i="18" s="1"/>
  <c r="AG22" i="18"/>
  <c r="AG64" i="18" s="1"/>
  <c r="AF22" i="18"/>
  <c r="AF64" i="18" s="1"/>
  <c r="AE22" i="18"/>
  <c r="AE64" i="18" s="1"/>
  <c r="AD22" i="18"/>
  <c r="AD64" i="18" s="1"/>
  <c r="AC22" i="18"/>
  <c r="AC64" i="18" s="1"/>
  <c r="AB22" i="18"/>
  <c r="AB64" i="18" s="1"/>
  <c r="AA22" i="18"/>
  <c r="AA64" i="18" s="1"/>
  <c r="Z22" i="18"/>
  <c r="Z64" i="18" s="1"/>
  <c r="Y22" i="18"/>
  <c r="Y64" i="18" s="1"/>
  <c r="X22" i="18"/>
  <c r="X64" i="18" s="1"/>
  <c r="A22" i="18"/>
  <c r="AI21" i="18"/>
  <c r="AI63" i="18" s="1"/>
  <c r="AH21" i="18"/>
  <c r="AH63" i="18" s="1"/>
  <c r="AG21" i="18"/>
  <c r="AG63" i="18" s="1"/>
  <c r="AF21" i="18"/>
  <c r="AF63" i="18" s="1"/>
  <c r="AE21" i="18"/>
  <c r="AE63" i="18" s="1"/>
  <c r="AD21" i="18"/>
  <c r="AD63" i="18" s="1"/>
  <c r="AC21" i="18"/>
  <c r="AC63" i="18" s="1"/>
  <c r="AB21" i="18"/>
  <c r="AB63" i="18" s="1"/>
  <c r="AA21" i="18"/>
  <c r="AA63" i="18" s="1"/>
  <c r="Z21" i="18"/>
  <c r="Z63" i="18" s="1"/>
  <c r="Y21" i="18"/>
  <c r="Y63" i="18" s="1"/>
  <c r="X21" i="18"/>
  <c r="X63" i="18" s="1"/>
  <c r="A21" i="18"/>
  <c r="AI20" i="18"/>
  <c r="AI62" i="18" s="1"/>
  <c r="AH20" i="18"/>
  <c r="AH62" i="18" s="1"/>
  <c r="AG20" i="18"/>
  <c r="AG62" i="18" s="1"/>
  <c r="AF20" i="18"/>
  <c r="AF62" i="18" s="1"/>
  <c r="AE20" i="18"/>
  <c r="AE62" i="18" s="1"/>
  <c r="AD20" i="18"/>
  <c r="AD62" i="18" s="1"/>
  <c r="AC20" i="18"/>
  <c r="AC62" i="18" s="1"/>
  <c r="AB20" i="18"/>
  <c r="AB62" i="18" s="1"/>
  <c r="AA20" i="18"/>
  <c r="AA62" i="18" s="1"/>
  <c r="Z20" i="18"/>
  <c r="Z62" i="18" s="1"/>
  <c r="Y20" i="18"/>
  <c r="Y62" i="18" s="1"/>
  <c r="X20" i="18"/>
  <c r="X62" i="18" s="1"/>
  <c r="A20" i="18"/>
  <c r="AI19" i="18"/>
  <c r="AI61" i="18" s="1"/>
  <c r="AH19" i="18"/>
  <c r="AH61" i="18" s="1"/>
  <c r="AG19" i="18"/>
  <c r="AG61" i="18" s="1"/>
  <c r="AF19" i="18"/>
  <c r="AF61" i="18" s="1"/>
  <c r="AE19" i="18"/>
  <c r="AE61" i="18" s="1"/>
  <c r="AD19" i="18"/>
  <c r="AD61" i="18" s="1"/>
  <c r="AC19" i="18"/>
  <c r="AC61" i="18" s="1"/>
  <c r="AB19" i="18"/>
  <c r="AB61" i="18" s="1"/>
  <c r="AA19" i="18"/>
  <c r="AA61" i="18" s="1"/>
  <c r="Z19" i="18"/>
  <c r="Z61" i="18" s="1"/>
  <c r="Y19" i="18"/>
  <c r="Y61" i="18" s="1"/>
  <c r="X19" i="18"/>
  <c r="X61" i="18" s="1"/>
  <c r="A19" i="18"/>
  <c r="AI18" i="18"/>
  <c r="AI60" i="18" s="1"/>
  <c r="AH18" i="18"/>
  <c r="AH60" i="18" s="1"/>
  <c r="AG18" i="18"/>
  <c r="AG60" i="18" s="1"/>
  <c r="AF18" i="18"/>
  <c r="AF60" i="18" s="1"/>
  <c r="AE18" i="18"/>
  <c r="AE60" i="18" s="1"/>
  <c r="AD18" i="18"/>
  <c r="AD60" i="18" s="1"/>
  <c r="AC18" i="18"/>
  <c r="AC60" i="18" s="1"/>
  <c r="AB18" i="18"/>
  <c r="AB60" i="18" s="1"/>
  <c r="AA18" i="18"/>
  <c r="AA60" i="18" s="1"/>
  <c r="Z18" i="18"/>
  <c r="Z60" i="18" s="1"/>
  <c r="Y18" i="18"/>
  <c r="Y60" i="18" s="1"/>
  <c r="X18" i="18"/>
  <c r="X60" i="18" s="1"/>
  <c r="A18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A17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A16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A15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A14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A13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A12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A11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A10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A9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A8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A7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A6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A5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A4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A3" i="18"/>
  <c r="AI2" i="18"/>
  <c r="AH2" i="18"/>
  <c r="AG2" i="18"/>
  <c r="AF2" i="18"/>
  <c r="AE2" i="18"/>
  <c r="AD2" i="18"/>
  <c r="AC2" i="18"/>
  <c r="AB2" i="18"/>
  <c r="AA2" i="18"/>
  <c r="Z2" i="18"/>
  <c r="Y2" i="18"/>
  <c r="X2" i="18"/>
  <c r="A2" i="18"/>
  <c r="I26" i="2" l="1"/>
  <c r="I27" i="2"/>
  <c r="AH59" i="18"/>
  <c r="AI58" i="18"/>
  <c r="X59" i="18"/>
  <c r="Y58" i="18"/>
  <c r="Y59" i="18"/>
  <c r="AI59" i="18"/>
  <c r="X58" i="18"/>
  <c r="Z58" i="18"/>
  <c r="Z59" i="18"/>
  <c r="AA58" i="18"/>
  <c r="AA59" i="18"/>
  <c r="AB58" i="18"/>
  <c r="AB59" i="18"/>
  <c r="AC59" i="18"/>
  <c r="AC58" i="18"/>
  <c r="AD58" i="18"/>
  <c r="AD59" i="18"/>
  <c r="AE58" i="18"/>
  <c r="AE59" i="18"/>
  <c r="AF58" i="18"/>
  <c r="AF59" i="18"/>
  <c r="AG58" i="18"/>
  <c r="AG59" i="18"/>
  <c r="AH58" i="18"/>
  <c r="AB88" i="18" l="1"/>
  <c r="Z88" i="18"/>
  <c r="AG88" i="18"/>
  <c r="AA88" i="18"/>
  <c r="AD88" i="18"/>
  <c r="Y88" i="18"/>
  <c r="AC88" i="18"/>
  <c r="AH88" i="18"/>
  <c r="AI88" i="18"/>
  <c r="AF88" i="18"/>
  <c r="X88" i="18"/>
  <c r="AE88" i="18"/>
  <c r="E47" i="2" l="1"/>
  <c r="I30" i="2" l="1"/>
  <c r="I38" i="2"/>
  <c r="I31" i="2"/>
  <c r="I24" i="2"/>
  <c r="I36" i="2"/>
  <c r="I44" i="2"/>
  <c r="I21" i="2"/>
  <c r="I33" i="2"/>
  <c r="I41" i="2"/>
  <c r="I39" i="2"/>
  <c r="I23" i="2"/>
  <c r="I35" i="2"/>
  <c r="I43" i="2"/>
  <c r="I32" i="2"/>
  <c r="I40" i="2"/>
  <c r="I28" i="2"/>
  <c r="I37" i="2"/>
  <c r="I46" i="2"/>
  <c r="I22" i="2"/>
  <c r="I34" i="2"/>
  <c r="I42" i="2"/>
  <c r="I13" i="2"/>
  <c r="I12" i="2"/>
  <c r="I11" i="2"/>
  <c r="I14" i="2"/>
  <c r="I10" i="2"/>
  <c r="I19" i="2" l="1"/>
  <c r="E15" i="2"/>
  <c r="I9" i="2"/>
  <c r="I15" i="2" s="1"/>
  <c r="I18" i="2" l="1"/>
  <c r="I47" i="2" s="1"/>
  <c r="E49" i="2"/>
  <c r="E50" i="2" s="1"/>
  <c r="I49" i="2" l="1"/>
</calcChain>
</file>

<file path=xl/sharedStrings.xml><?xml version="1.0" encoding="utf-8"?>
<sst xmlns="http://schemas.openxmlformats.org/spreadsheetml/2006/main" count="1053" uniqueCount="161">
  <si>
    <t>Account</t>
  </si>
  <si>
    <t>GHPrime</t>
  </si>
  <si>
    <t>GHMinor</t>
  </si>
  <si>
    <t>PrimeElem</t>
  </si>
  <si>
    <t>PrimaryDesc</t>
  </si>
  <si>
    <t>DetailElem</t>
  </si>
  <si>
    <t>MinorElem</t>
  </si>
  <si>
    <t>MinorDesc</t>
  </si>
  <si>
    <t>001 - General Fund</t>
  </si>
  <si>
    <t>0 - Not Used</t>
  </si>
  <si>
    <t>001</t>
  </si>
  <si>
    <t>0</t>
  </si>
  <si>
    <t>51100 - Department Head</t>
  </si>
  <si>
    <t>51100</t>
  </si>
  <si>
    <t>51125 - Mid-Managers Personnel</t>
  </si>
  <si>
    <t>51125</t>
  </si>
  <si>
    <t>51305 - Commission Secretaries</t>
  </si>
  <si>
    <t>51305</t>
  </si>
  <si>
    <t>51400 - Overtime</t>
  </si>
  <si>
    <t>51400</t>
  </si>
  <si>
    <t>51805 - Longevity</t>
  </si>
  <si>
    <t>51805</t>
  </si>
  <si>
    <t>52001 - Imputed Income</t>
  </si>
  <si>
    <t>52001</t>
  </si>
  <si>
    <t>52010 - Worker's Compensation</t>
  </si>
  <si>
    <t>52010</t>
  </si>
  <si>
    <t>52100 - Social Security</t>
  </si>
  <si>
    <t>52100</t>
  </si>
  <si>
    <t>52200 - Pension</t>
  </si>
  <si>
    <t>52200</t>
  </si>
  <si>
    <t>52220 - Insurance, Life, Disability</t>
  </si>
  <si>
    <t>52220</t>
  </si>
  <si>
    <t>52235 - Health Insurance</t>
  </si>
  <si>
    <t>52235</t>
  </si>
  <si>
    <t>52300 - Uniforms</t>
  </si>
  <si>
    <t>52300</t>
  </si>
  <si>
    <t>53001 - Depreciation</t>
  </si>
  <si>
    <t>53001</t>
  </si>
  <si>
    <t>53201 - Supplies</t>
  </si>
  <si>
    <t>53201</t>
  </si>
  <si>
    <t>53813 - Computer Support</t>
  </si>
  <si>
    <t>53813</t>
  </si>
  <si>
    <t>53902 - Telephone</t>
  </si>
  <si>
    <t>53902</t>
  </si>
  <si>
    <t>53940 - Advertising</t>
  </si>
  <si>
    <t>53940</t>
  </si>
  <si>
    <t>53944 - Organizational Fees</t>
  </si>
  <si>
    <t>53944</t>
  </si>
  <si>
    <t>53945 - Training</t>
  </si>
  <si>
    <t>53945</t>
  </si>
  <si>
    <t>54000 - Capital Items</t>
  </si>
  <si>
    <t>54000</t>
  </si>
  <si>
    <t>1 - Charges for Services</t>
  </si>
  <si>
    <t>1</t>
  </si>
  <si>
    <t>Revenue:</t>
  </si>
  <si>
    <t>Expenditure:</t>
  </si>
  <si>
    <t>Wages/Salaries</t>
  </si>
  <si>
    <t>Fringe Benefits</t>
  </si>
  <si>
    <t>Capital Items</t>
  </si>
  <si>
    <t>NET INCOME</t>
  </si>
  <si>
    <t>YOY Chg</t>
  </si>
  <si>
    <t>CHECK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</si>
  <si>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</si>
  <si>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</si>
  <si>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</si>
  <si>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</si>
  <si>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</si>
  <si>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</si>
  <si>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</si>
  <si>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</si>
  <si>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</si>
  <si>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 Jul</t>
  </si>
  <si>
    <t>YTD Aug</t>
  </si>
  <si>
    <t>YTD Sep</t>
  </si>
  <si>
    <t>YTD Oct</t>
  </si>
  <si>
    <t>YTD Nov</t>
  </si>
  <si>
    <t>YTD Dec</t>
  </si>
  <si>
    <t>YTD Jan</t>
  </si>
  <si>
    <t>YTD Feb</t>
  </si>
  <si>
    <t>YTD Mar</t>
  </si>
  <si>
    <t>YTD Apr</t>
  </si>
  <si>
    <t>YTD May</t>
  </si>
  <si>
    <t>YTD Jun</t>
  </si>
  <si>
    <t>Index:</t>
  </si>
  <si>
    <t>Apr</t>
  </si>
  <si>
    <t>May</t>
  </si>
  <si>
    <t>Jun</t>
  </si>
  <si>
    <t>CONTROL TOTALS:</t>
  </si>
  <si>
    <t>Timberlin Golf Course Financial Results</t>
  </si>
  <si>
    <t>51135 - Blue Collar Personnel</t>
  </si>
  <si>
    <t>51135</t>
  </si>
  <si>
    <t>51160 - Strtrs, Rngrs, Golf Carts</t>
  </si>
  <si>
    <t>51160</t>
  </si>
  <si>
    <t>51510 - Part time &amp; Summer Help</t>
  </si>
  <si>
    <t>51510</t>
  </si>
  <si>
    <t>52110 - Unemployment Compensation</t>
  </si>
  <si>
    <t>52110</t>
  </si>
  <si>
    <t>53102 - Electricity</t>
  </si>
  <si>
    <t>53102</t>
  </si>
  <si>
    <t>53105 - Natural Gas</t>
  </si>
  <si>
    <t>53105</t>
  </si>
  <si>
    <t>53106 - Vehicle Fuel</t>
  </si>
  <si>
    <t>53106</t>
  </si>
  <si>
    <t>53233 - Auto Parts</t>
  </si>
  <si>
    <t>53233</t>
  </si>
  <si>
    <t>53243 - Fertilizer, Seed, Chem.</t>
  </si>
  <si>
    <t>53243</t>
  </si>
  <si>
    <t>53245 - Maintenance &amp; Repair</t>
  </si>
  <si>
    <t>53245</t>
  </si>
  <si>
    <t>53501 - Pro share of cart rev.</t>
  </si>
  <si>
    <t>53501</t>
  </si>
  <si>
    <t>53510 - Golf Pro Contr. Serv.</t>
  </si>
  <si>
    <t>53510</t>
  </si>
  <si>
    <t>53603 - Golf Cart Lease</t>
  </si>
  <si>
    <t>53603</t>
  </si>
  <si>
    <t>53730 - Insurance</t>
  </si>
  <si>
    <t>53730</t>
  </si>
  <si>
    <t>53823 - Refuse Disposal</t>
  </si>
  <si>
    <t>53823</t>
  </si>
  <si>
    <t>53917 - Water &amp; Sewer</t>
  </si>
  <si>
    <t>53917</t>
  </si>
  <si>
    <t>53941 - Bank charges</t>
  </si>
  <si>
    <t>53941</t>
  </si>
  <si>
    <t>53950 - Internet Service</t>
  </si>
  <si>
    <t>53950</t>
  </si>
  <si>
    <t>42451 - Golf Course Revenue</t>
  </si>
  <si>
    <t>42451</t>
  </si>
  <si>
    <t>42453 - Golf Restaurant Rent</t>
  </si>
  <si>
    <t>42453</t>
  </si>
  <si>
    <t>42454 - Golf Season Pass Revenue</t>
  </si>
  <si>
    <t>42454</t>
  </si>
  <si>
    <t>42455 - Golf Pro Rent</t>
  </si>
  <si>
    <t>42455</t>
  </si>
  <si>
    <t>42501 - Golf Cart Revenue</t>
  </si>
  <si>
    <t>42501</t>
  </si>
  <si>
    <t>42551 - Golf Range Revenue</t>
  </si>
  <si>
    <t>Season Passes</t>
  </si>
  <si>
    <t>Golf Carts</t>
  </si>
  <si>
    <t>Driving Range</t>
  </si>
  <si>
    <t>Restaurant Rent</t>
  </si>
  <si>
    <t>Golf Pro Rent</t>
  </si>
  <si>
    <t>NOTE: negative amount means earnings, postive amount means loss</t>
  </si>
  <si>
    <r>
      <t xml:space="preserve">(Does </t>
    </r>
    <r>
      <rPr>
        <b/>
        <u/>
        <sz val="11"/>
        <color rgb="FFFF0000"/>
        <rFont val="Times New Roman"/>
        <family val="1"/>
      </rPr>
      <t>not</t>
    </r>
    <r>
      <rPr>
        <b/>
        <sz val="11"/>
        <color rgb="FFFF0000"/>
        <rFont val="Times New Roman"/>
        <family val="1"/>
      </rPr>
      <t xml:space="preserve"> include indirect cost of Town staff providing services that would otherwise be purchased by Timberlin)</t>
    </r>
  </si>
  <si>
    <t>2.  Export to Excel</t>
  </si>
  <si>
    <t>3.  Copy the Range to Date Column an paste into the next column on the current fiscal year tab</t>
  </si>
  <si>
    <t>4.  On the P&amp;L spreadsheet, update the Index box to reflect the fiscal month being reported</t>
  </si>
  <si>
    <t>5.  Update the header to reflect YTD xxx for the month being reported</t>
  </si>
  <si>
    <t>6.  Verify that the Check row (row 49) equals $0 in both fiscal years</t>
  </si>
  <si>
    <r>
      <t xml:space="preserve">1.  Run General Ledger - On Demand Element Summary Report for Timberlin Golf Course - Actions/Load Report Template </t>
    </r>
    <r>
      <rPr>
        <sz val="11"/>
        <color rgb="FFFF0000"/>
        <rFont val="Calibri"/>
        <family val="2"/>
        <scheme val="minor"/>
      </rPr>
      <t>(run for just the reporting month)</t>
    </r>
  </si>
  <si>
    <t>Daily Passes (Greens Fees)</t>
  </si>
  <si>
    <t>53219 - Operating Materials</t>
  </si>
  <si>
    <t>53219</t>
  </si>
  <si>
    <t>53208 - Equipment (New)</t>
  </si>
  <si>
    <t>53202 - Irrigation Materials</t>
  </si>
  <si>
    <t>53241 - Sand &amp; Stone</t>
  </si>
  <si>
    <t>FY22</t>
  </si>
  <si>
    <t>FY 2022-23</t>
  </si>
  <si>
    <t>FY23</t>
  </si>
  <si>
    <t>NOTES</t>
  </si>
  <si>
    <t>FY22 included new FT (w/ health), FY23 includes 9BCS (w/o health)</t>
  </si>
  <si>
    <t>YTD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</si>
</sst>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&quot;$&quot;#,##0.0000_);\(&quot;$&quot;#,##0.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0" fontId="8" fillId="0" borderId="0" xfId="0" applyNumberFormat="1" applyFont="1" applyFill="1" applyBorder="1" applyAlignment="1" applyProtection="1"/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43" fontId="8" fillId="0" borderId="0" xfId="1" applyFont="1" applyFill="1" applyBorder="1" applyAlignment="1" applyProtection="1"/>
    <xf numFmtId="43" fontId="8" fillId="0" borderId="0" xfId="0" applyNumberFormat="1" applyFont="1" applyFill="1" applyBorder="1" applyAlignment="1" applyProtection="1"/>
    <xf numFmtId="43" fontId="7" fillId="0" borderId="0" xfId="1" applyFont="1"/>
    <xf numFmtId="0" fontId="11" fillId="0" borderId="0" xfId="0" applyNumberFormat="1" applyFont="1" applyFill="1" applyBorder="1" applyAlignment="1" applyProtection="1"/>
    <xf numFmtId="43" fontId="12" fillId="0" borderId="0" xfId="1" applyFont="1"/>
    <xf numFmtId="0" fontId="3" fillId="0" borderId="0" xfId="0" applyFont="1" applyAlignment="1">
      <alignment vertical="center"/>
    </xf>
    <xf numFmtId="5" fontId="3" fillId="0" borderId="0" xfId="0" applyNumberFormat="1" applyFont="1" applyAlignment="1">
      <alignment vertical="center"/>
    </xf>
    <xf numFmtId="5" fontId="5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5" fontId="2" fillId="0" borderId="2" xfId="0" applyNumberFormat="1" applyFont="1" applyBorder="1" applyAlignment="1">
      <alignment vertical="center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3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0" fillId="0" borderId="0" xfId="0"/>
    <xf numFmtId="0" fontId="0" fillId="0" borderId="0" xfId="0"/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topLeftCell="B1" workbookViewId="0">
      <selection activeCell="I18" sqref="I18"/>
    </sheetView>
  </sheetViews>
  <sheetFormatPr defaultColWidth="9.109375" defaultRowHeight="13.8" outlineLevelCol="1" x14ac:dyDescent="0.25"/>
  <cols>
    <col min="1" max="1" width="30.88671875" style="4" hidden="1" customWidth="1" outlineLevel="1"/>
    <col min="2" max="2" width="9.109375" style="2" collapsed="1"/>
    <col min="3" max="3" width="32.109375" style="16" bestFit="1" customWidth="1"/>
    <col min="4" max="4" width="1.6640625" style="16" customWidth="1"/>
    <col min="5" max="5" width="12.6640625" style="17" bestFit="1" customWidth="1"/>
    <col min="6" max="6" width="1.6640625" style="16" customWidth="1"/>
    <col min="7" max="7" width="11.33203125" style="17" bestFit="1" customWidth="1"/>
    <col min="8" max="8" width="1.6640625" style="16" customWidth="1"/>
    <col min="9" max="9" width="11.33203125" style="17" bestFit="1" customWidth="1"/>
    <col min="10" max="10" width="1.6640625" style="2" customWidth="1"/>
    <col min="11" max="11" width="58.44140625" style="2" bestFit="1" customWidth="1"/>
    <col min="12" max="16384" width="9.109375" style="2"/>
  </cols>
  <sheetData>
    <row r="1" spans="1:11" ht="17.399999999999999" x14ac:dyDescent="0.3">
      <c r="B1" s="3" t="s">
        <v>88</v>
      </c>
    </row>
    <row r="2" spans="1:11" ht="17.399999999999999" x14ac:dyDescent="0.3">
      <c r="B2" s="3" t="s">
        <v>160</v>
      </c>
    </row>
    <row r="3" spans="1:11" ht="17.399999999999999" x14ac:dyDescent="0.3">
      <c r="B3" s="3" t="s">
        <v>156</v>
      </c>
    </row>
    <row r="4" spans="1:11" x14ac:dyDescent="0.25">
      <c r="B4" s="8" t="s">
        <v>142</v>
      </c>
    </row>
    <row r="6" spans="1:11" x14ac:dyDescent="0.25">
      <c r="E6" s="18" t="s">
        <v>157</v>
      </c>
      <c r="G6" s="18" t="s">
        <v>155</v>
      </c>
      <c r="I6" s="18" t="s">
        <v>60</v>
      </c>
      <c r="K6" s="30" t="s">
        <v>158</v>
      </c>
    </row>
    <row r="8" spans="1:11" x14ac:dyDescent="0.25">
      <c r="B8" s="1" t="s">
        <v>54</v>
      </c>
    </row>
    <row r="9" spans="1:11" ht="14.4" x14ac:dyDescent="0.3">
      <c r="A9" s="7" t="s">
        <v>125</v>
      </c>
      <c r="C9" s="16" t="s">
        <v>149</v>
      </c>
      <c r="E9" s="17">
        <f>-INDEX('FY23'!$X52:$AI52,'P&amp;L'!$E$53)</f>
        <v>224853.75</v>
      </c>
      <c r="G9" s="17">
        <f>-INDEX('FY22'!$X52:$AI52,'P&amp;L'!$E$53)</f>
        <v>190888.19</v>
      </c>
      <c r="I9" s="17">
        <f>E9-G9</f>
        <v>33965.56</v>
      </c>
    </row>
    <row r="10" spans="1:11" ht="14.4" x14ac:dyDescent="0.3">
      <c r="A10" s="7" t="s">
        <v>129</v>
      </c>
      <c r="C10" s="16" t="s">
        <v>136</v>
      </c>
      <c r="E10" s="17">
        <f>-INDEX('FY23'!$X53:$AI53,'P&amp;L'!$E$53)</f>
        <v>0</v>
      </c>
      <c r="G10" s="17">
        <f>-INDEX('FY22'!$X53:$AI53,'P&amp;L'!$E$53)</f>
        <v>1185</v>
      </c>
      <c r="I10" s="17">
        <f t="shared" ref="I10:I13" si="0">E10-G10</f>
        <v>-1185</v>
      </c>
    </row>
    <row r="11" spans="1:11" ht="14.4" x14ac:dyDescent="0.3">
      <c r="A11" s="7" t="s">
        <v>133</v>
      </c>
      <c r="C11" s="16" t="s">
        <v>137</v>
      </c>
      <c r="E11" s="17">
        <f>-INDEX('FY23'!$X54:$AI54,'P&amp;L'!$E$53)</f>
        <v>138322.02000000002</v>
      </c>
      <c r="G11" s="17">
        <f>-INDEX('FY22'!$X54:$AI54,'P&amp;L'!$E$53)</f>
        <v>101435.5</v>
      </c>
      <c r="I11" s="17">
        <f t="shared" si="0"/>
        <v>36886.520000000019</v>
      </c>
    </row>
    <row r="12" spans="1:11" ht="14.4" x14ac:dyDescent="0.3">
      <c r="A12" s="7" t="s">
        <v>135</v>
      </c>
      <c r="C12" s="16" t="s">
        <v>138</v>
      </c>
      <c r="E12" s="17">
        <f>-INDEX('FY23'!$X55:$AI55,'P&amp;L'!$E$53)</f>
        <v>0</v>
      </c>
      <c r="G12" s="17">
        <f>-INDEX('FY22'!$X55:$AI55,'P&amp;L'!$E$53)</f>
        <v>0</v>
      </c>
      <c r="I12" s="17">
        <f t="shared" si="0"/>
        <v>0</v>
      </c>
    </row>
    <row r="13" spans="1:11" ht="14.4" x14ac:dyDescent="0.3">
      <c r="A13" s="7" t="s">
        <v>127</v>
      </c>
      <c r="C13" s="16" t="s">
        <v>139</v>
      </c>
      <c r="E13" s="17">
        <f>-INDEX('FY23'!$X56:$AI56,'P&amp;L'!$E$53)</f>
        <v>9426.7999999999993</v>
      </c>
      <c r="G13" s="17">
        <f>-INDEX('FY22'!$X56:$AI56,'P&amp;L'!$E$53)</f>
        <v>9208.7999999999993</v>
      </c>
      <c r="I13" s="17">
        <f t="shared" si="0"/>
        <v>218</v>
      </c>
    </row>
    <row r="14" spans="1:11" ht="14.4" x14ac:dyDescent="0.3">
      <c r="A14" s="7" t="s">
        <v>131</v>
      </c>
      <c r="C14" s="16" t="s">
        <v>140</v>
      </c>
      <c r="E14" s="17">
        <f>-INDEX('FY23'!$X57:$AI57,'P&amp;L'!$E$53)</f>
        <v>346.25</v>
      </c>
      <c r="G14" s="17">
        <f>-INDEX('FY22'!$X57:$AI57,'P&amp;L'!$E$53)</f>
        <v>346.25</v>
      </c>
      <c r="I14" s="17">
        <f>E14-G14</f>
        <v>0</v>
      </c>
    </row>
    <row r="15" spans="1:11" x14ac:dyDescent="0.25">
      <c r="E15" s="19">
        <f>SUM(E9:E14)</f>
        <v>372948.82</v>
      </c>
      <c r="G15" s="19">
        <f>SUM(G9:G14)</f>
        <v>303063.74</v>
      </c>
      <c r="I15" s="19">
        <f>SUM(I9:I14)</f>
        <v>69885.080000000016</v>
      </c>
    </row>
    <row r="17" spans="1:11" x14ac:dyDescent="0.25">
      <c r="B17" s="1" t="s">
        <v>55</v>
      </c>
    </row>
    <row r="18" spans="1:11" x14ac:dyDescent="0.25">
      <c r="A18" s="4">
        <v>51</v>
      </c>
      <c r="C18" s="16" t="s">
        <v>56</v>
      </c>
      <c r="E18" s="17">
        <f>INDEX('FY23'!$X58:$AI58,'P&amp;L'!$E$53)</f>
        <v>88181.569999999992</v>
      </c>
      <c r="G18" s="17">
        <f>INDEX('FY22'!$X58:$AI58,'P&amp;L'!$E$53)</f>
        <v>85335.74</v>
      </c>
      <c r="I18" s="17">
        <f>G18-E18</f>
        <v>-2845.8299999999872</v>
      </c>
    </row>
    <row r="19" spans="1:11" x14ac:dyDescent="0.25">
      <c r="A19" s="4">
        <v>52</v>
      </c>
      <c r="C19" s="16" t="s">
        <v>57</v>
      </c>
      <c r="E19" s="17">
        <f>INDEX('FY23'!$X59:$AI59,'P&amp;L'!$E$53)</f>
        <v>66878.930000000008</v>
      </c>
      <c r="G19" s="17">
        <f>INDEX('FY22'!$X59:$AI59,'P&amp;L'!$E$53)</f>
        <v>101136.8</v>
      </c>
      <c r="I19" s="17">
        <f>G19-E19</f>
        <v>34257.869999999995</v>
      </c>
      <c r="K19" s="2" t="s">
        <v>159</v>
      </c>
    </row>
    <row r="21" spans="1:11" ht="14.4" x14ac:dyDescent="0.3">
      <c r="A21" s="5" t="s">
        <v>98</v>
      </c>
      <c r="B21"/>
      <c r="C21" s="20" t="s">
        <v>97</v>
      </c>
      <c r="E21" s="17">
        <f>INDEX('FY23'!$X61:$AI61,'P&amp;L'!$E$53)</f>
        <v>13276.86</v>
      </c>
      <c r="G21" s="17">
        <f>INDEX('FY22'!$X61:$AI61,'P&amp;L'!$E$53)</f>
        <v>6022.15</v>
      </c>
      <c r="I21" s="17">
        <f t="shared" ref="I21:I44" si="1">G21-E21</f>
        <v>-7254.7100000000009</v>
      </c>
    </row>
    <row r="22" spans="1:11" ht="14.4" x14ac:dyDescent="0.3">
      <c r="A22" s="5" t="s">
        <v>100</v>
      </c>
      <c r="B22"/>
      <c r="C22" s="20" t="s">
        <v>99</v>
      </c>
      <c r="E22" s="17">
        <f>INDEX('FY23'!$X62:$AI62,'P&amp;L'!$E$53)</f>
        <v>1728.33</v>
      </c>
      <c r="G22" s="17">
        <f>INDEX('FY22'!$X62:$AI62,'P&amp;L'!$E$53)</f>
        <v>995.18</v>
      </c>
      <c r="I22" s="17">
        <f t="shared" si="1"/>
        <v>-733.15</v>
      </c>
    </row>
    <row r="23" spans="1:11" ht="14.4" x14ac:dyDescent="0.3">
      <c r="A23" s="5" t="s">
        <v>102</v>
      </c>
      <c r="B23"/>
      <c r="C23" s="20" t="s">
        <v>101</v>
      </c>
      <c r="E23" s="17">
        <f>INDEX('FY23'!$X63:$AI63,'P&amp;L'!$E$53)</f>
        <v>6551.75</v>
      </c>
      <c r="G23" s="17">
        <f>INDEX('FY22'!$X63:$AI63,'P&amp;L'!$E$53)</f>
        <v>1373.3000000000002</v>
      </c>
      <c r="I23" s="17">
        <f t="shared" si="1"/>
        <v>-5178.45</v>
      </c>
    </row>
    <row r="24" spans="1:11" ht="14.4" x14ac:dyDescent="0.3">
      <c r="A24" s="5" t="s">
        <v>39</v>
      </c>
      <c r="B24"/>
      <c r="C24" s="20" t="s">
        <v>38</v>
      </c>
      <c r="E24" s="17">
        <f>INDEX('FY23'!$X64:$AI64,'P&amp;L'!$E$53)</f>
        <v>34.06</v>
      </c>
      <c r="G24" s="17">
        <f>INDEX('FY22'!$X64:$AI64,'P&amp;L'!$E$53)</f>
        <v>85.48</v>
      </c>
      <c r="I24" s="17">
        <f t="shared" si="1"/>
        <v>51.42</v>
      </c>
    </row>
    <row r="25" spans="1:11" ht="14.4" x14ac:dyDescent="0.3">
      <c r="A25" s="5">
        <v>53202</v>
      </c>
      <c r="B25" s="29"/>
      <c r="C25" s="7" t="s">
        <v>153</v>
      </c>
      <c r="E25" s="17">
        <f>INDEX('FY23'!$X65:$AI65,'P&amp;L'!$E$53)</f>
        <v>0</v>
      </c>
      <c r="G25" s="17">
        <f>INDEX('FY22'!$X65:$AI65,'P&amp;L'!$E$53)</f>
        <v>3426.04</v>
      </c>
      <c r="I25" s="17">
        <f t="shared" ref="I25:I27" si="2">G25-E25</f>
        <v>3426.04</v>
      </c>
    </row>
    <row r="26" spans="1:11" ht="14.4" x14ac:dyDescent="0.3">
      <c r="A26" s="5">
        <v>53208</v>
      </c>
      <c r="B26" s="29"/>
      <c r="C26" s="7" t="s">
        <v>152</v>
      </c>
      <c r="E26" s="17">
        <f>INDEX('FY23'!$X66:$AI66,'P&amp;L'!$E$53)</f>
        <v>0</v>
      </c>
      <c r="G26" s="17">
        <f>INDEX('FY22'!$X66:$AI66,'P&amp;L'!$E$53)</f>
        <v>844.93</v>
      </c>
      <c r="I26" s="17">
        <f t="shared" si="2"/>
        <v>844.93</v>
      </c>
    </row>
    <row r="27" spans="1:11" ht="14.4" x14ac:dyDescent="0.3">
      <c r="A27" s="5">
        <v>53219</v>
      </c>
      <c r="B27" s="29"/>
      <c r="C27" s="29" t="s">
        <v>150</v>
      </c>
      <c r="E27" s="17">
        <f>INDEX('FY23'!$X67:$AI67,'P&amp;L'!$E$53)</f>
        <v>0</v>
      </c>
      <c r="G27" s="17">
        <f>INDEX('FY22'!$X67:$AI67,'P&amp;L'!$E$53)</f>
        <v>0</v>
      </c>
      <c r="I27" s="17">
        <f t="shared" si="2"/>
        <v>0</v>
      </c>
    </row>
    <row r="28" spans="1:11" ht="14.4" x14ac:dyDescent="0.3">
      <c r="A28" s="5" t="s">
        <v>104</v>
      </c>
      <c r="B28"/>
      <c r="C28" s="20" t="s">
        <v>103</v>
      </c>
      <c r="E28" s="17">
        <f>INDEX('FY23'!$X68:$AI68,'P&amp;L'!$E$53)</f>
        <v>2958.74</v>
      </c>
      <c r="G28" s="17">
        <f>INDEX('FY22'!$X68:$AI68,'P&amp;L'!$E$53)</f>
        <v>1419.74</v>
      </c>
      <c r="I28" s="17">
        <f t="shared" si="1"/>
        <v>-1538.9999999999998</v>
      </c>
    </row>
    <row r="29" spans="1:11" ht="14.4" x14ac:dyDescent="0.3">
      <c r="A29" s="5">
        <v>53241</v>
      </c>
      <c r="B29" s="29"/>
      <c r="C29" s="7" t="s">
        <v>154</v>
      </c>
      <c r="E29" s="17">
        <f>INDEX('FY23'!$X69:$AI69,'P&amp;L'!$E$53)</f>
        <v>829.68</v>
      </c>
      <c r="G29" s="17">
        <f>INDEX('FY22'!$X69:$AI69,'P&amp;L'!$E$53)</f>
        <v>2291.7600000000002</v>
      </c>
      <c r="I29" s="17">
        <f t="shared" ref="I29" si="3">G29-E29</f>
        <v>1462.0800000000004</v>
      </c>
    </row>
    <row r="30" spans="1:11" ht="14.4" x14ac:dyDescent="0.3">
      <c r="A30" s="5" t="s">
        <v>106</v>
      </c>
      <c r="B30"/>
      <c r="C30" s="20" t="s">
        <v>105</v>
      </c>
      <c r="E30" s="17">
        <f>INDEX('FY23'!$X70:$AI70,'P&amp;L'!$E$53)</f>
        <v>111772.56</v>
      </c>
      <c r="G30" s="17">
        <f>INDEX('FY22'!$X70:$AI70,'P&amp;L'!$E$53)</f>
        <v>90756.33</v>
      </c>
      <c r="I30" s="17">
        <f t="shared" si="1"/>
        <v>-21016.229999999996</v>
      </c>
    </row>
    <row r="31" spans="1:11" ht="14.4" x14ac:dyDescent="0.3">
      <c r="A31" s="5" t="s">
        <v>108</v>
      </c>
      <c r="B31"/>
      <c r="C31" s="20" t="s">
        <v>107</v>
      </c>
      <c r="E31" s="17">
        <f>INDEX('FY23'!$X71:$AI71,'P&amp;L'!$E$53)</f>
        <v>2484.5</v>
      </c>
      <c r="G31" s="17">
        <f>INDEX('FY22'!$X71:$AI71,'P&amp;L'!$E$53)</f>
        <v>3672.37</v>
      </c>
      <c r="I31" s="17">
        <f t="shared" si="1"/>
        <v>1187.8699999999999</v>
      </c>
    </row>
    <row r="32" spans="1:11" ht="14.4" x14ac:dyDescent="0.3">
      <c r="A32" s="5" t="s">
        <v>110</v>
      </c>
      <c r="B32"/>
      <c r="C32" s="20" t="s">
        <v>109</v>
      </c>
      <c r="E32" s="17">
        <f>INDEX('FY23'!$X72:$AI72,'P&amp;L'!$E$53)</f>
        <v>4004.45</v>
      </c>
      <c r="G32" s="17">
        <f>INDEX('FY22'!$X72:$AI72,'P&amp;L'!$E$53)</f>
        <v>2959.23</v>
      </c>
      <c r="I32" s="17">
        <f t="shared" si="1"/>
        <v>-1045.2199999999998</v>
      </c>
    </row>
    <row r="33" spans="1:9" ht="14.4" x14ac:dyDescent="0.3">
      <c r="A33" s="5" t="s">
        <v>112</v>
      </c>
      <c r="B33"/>
      <c r="C33" s="20" t="s">
        <v>111</v>
      </c>
      <c r="E33" s="17">
        <f>INDEX('FY23'!$X73:$AI73,'P&amp;L'!$E$53)</f>
        <v>70820</v>
      </c>
      <c r="G33" s="17">
        <f>INDEX('FY22'!$X73:$AI73,'P&amp;L'!$E$53)</f>
        <v>68065</v>
      </c>
      <c r="I33" s="17">
        <f t="shared" si="1"/>
        <v>-2755</v>
      </c>
    </row>
    <row r="34" spans="1:9" ht="14.4" x14ac:dyDescent="0.3">
      <c r="A34" s="5" t="s">
        <v>114</v>
      </c>
      <c r="B34"/>
      <c r="C34" s="20" t="s">
        <v>113</v>
      </c>
      <c r="E34" s="17">
        <f>INDEX('FY23'!$X74:$AI74,'P&amp;L'!$E$53)</f>
        <v>52740.800000000003</v>
      </c>
      <c r="G34" s="17">
        <f>INDEX('FY22'!$X74:$AI74,'P&amp;L'!$E$53)</f>
        <v>52740.800000000003</v>
      </c>
      <c r="I34" s="17">
        <f t="shared" si="1"/>
        <v>0</v>
      </c>
    </row>
    <row r="35" spans="1:9" ht="14.4" x14ac:dyDescent="0.3">
      <c r="A35" s="5" t="s">
        <v>116</v>
      </c>
      <c r="B35"/>
      <c r="C35" s="20" t="s">
        <v>115</v>
      </c>
      <c r="E35" s="17">
        <f>INDEX('FY23'!$X75:$AI75,'P&amp;L'!$E$53)</f>
        <v>37664</v>
      </c>
      <c r="G35" s="17">
        <f>INDEX('FY22'!$X75:$AI75,'P&amp;L'!$E$53)</f>
        <v>28168</v>
      </c>
      <c r="I35" s="17">
        <f t="shared" si="1"/>
        <v>-9496</v>
      </c>
    </row>
    <row r="36" spans="1:9" ht="14.4" x14ac:dyDescent="0.3">
      <c r="A36" s="5" t="s">
        <v>41</v>
      </c>
      <c r="B36"/>
      <c r="C36" s="20" t="s">
        <v>40</v>
      </c>
      <c r="E36" s="17">
        <f>INDEX('FY23'!$X76:$AI76,'P&amp;L'!$E$53)</f>
        <v>0</v>
      </c>
      <c r="G36" s="17">
        <f>INDEX('FY22'!$X76:$AI76,'P&amp;L'!$E$53)</f>
        <v>0</v>
      </c>
      <c r="I36" s="17">
        <f t="shared" si="1"/>
        <v>0</v>
      </c>
    </row>
    <row r="37" spans="1:9" ht="14.4" x14ac:dyDescent="0.3">
      <c r="A37" s="5" t="s">
        <v>118</v>
      </c>
      <c r="B37"/>
      <c r="C37" s="20" t="s">
        <v>117</v>
      </c>
      <c r="E37" s="17">
        <f>INDEX('FY23'!$X77:$AI77,'P&amp;L'!$E$53)</f>
        <v>571.75</v>
      </c>
      <c r="G37" s="17">
        <f>INDEX('FY22'!$X77:$AI77,'P&amp;L'!$E$53)</f>
        <v>519.75</v>
      </c>
      <c r="I37" s="17">
        <f t="shared" si="1"/>
        <v>-52</v>
      </c>
    </row>
    <row r="38" spans="1:9" ht="14.4" x14ac:dyDescent="0.3">
      <c r="A38" s="5" t="s">
        <v>43</v>
      </c>
      <c r="B38"/>
      <c r="C38" s="20" t="s">
        <v>42</v>
      </c>
      <c r="E38" s="17">
        <f>INDEX('FY23'!$X78:$AI78,'P&amp;L'!$E$53)</f>
        <v>163.69999999999999</v>
      </c>
      <c r="G38" s="17">
        <f>INDEX('FY22'!$X78:$AI78,'P&amp;L'!$E$53)</f>
        <v>162.97</v>
      </c>
      <c r="I38" s="17">
        <f t="shared" si="1"/>
        <v>-0.72999999999998977</v>
      </c>
    </row>
    <row r="39" spans="1:9" ht="14.4" x14ac:dyDescent="0.3">
      <c r="A39" s="5" t="s">
        <v>120</v>
      </c>
      <c r="B39"/>
      <c r="C39" s="20" t="s">
        <v>119</v>
      </c>
      <c r="E39" s="17">
        <f>INDEX('FY23'!$X79:$AI79,'P&amp;L'!$E$53)</f>
        <v>0</v>
      </c>
      <c r="G39" s="17">
        <f>INDEX('FY22'!$X79:$AI79,'P&amp;L'!$E$53)</f>
        <v>0</v>
      </c>
      <c r="I39" s="17">
        <f t="shared" si="1"/>
        <v>0</v>
      </c>
    </row>
    <row r="40" spans="1:9" ht="14.4" x14ac:dyDescent="0.3">
      <c r="A40" s="5" t="s">
        <v>45</v>
      </c>
      <c r="B40"/>
      <c r="C40" s="20" t="s">
        <v>44</v>
      </c>
      <c r="E40" s="17">
        <f>INDEX('FY23'!$X80:$AI80,'P&amp;L'!$E$53)</f>
        <v>0</v>
      </c>
      <c r="G40" s="17">
        <f>INDEX('FY22'!$X80:$AI80,'P&amp;L'!$E$53)</f>
        <v>0</v>
      </c>
      <c r="I40" s="17">
        <f t="shared" si="1"/>
        <v>0</v>
      </c>
    </row>
    <row r="41" spans="1:9" ht="14.4" x14ac:dyDescent="0.3">
      <c r="A41" s="5" t="s">
        <v>122</v>
      </c>
      <c r="B41"/>
      <c r="C41" s="20" t="s">
        <v>121</v>
      </c>
      <c r="E41" s="17">
        <f>INDEX('FY23'!$X81:$AI81,'P&amp;L'!$E$53)</f>
        <v>3440.88</v>
      </c>
      <c r="G41" s="17">
        <f>INDEX('FY22'!$X81:$AI81,'P&amp;L'!$E$53)</f>
        <v>5893.6</v>
      </c>
      <c r="I41" s="17">
        <f t="shared" si="1"/>
        <v>2452.7200000000003</v>
      </c>
    </row>
    <row r="42" spans="1:9" ht="14.4" x14ac:dyDescent="0.3">
      <c r="A42" s="5" t="s">
        <v>47</v>
      </c>
      <c r="B42"/>
      <c r="C42" s="20" t="s">
        <v>46</v>
      </c>
      <c r="E42" s="17">
        <f>INDEX('FY23'!$X82:$AI82,'P&amp;L'!$E$53)</f>
        <v>220</v>
      </c>
      <c r="G42" s="17">
        <f>INDEX('FY22'!$X82:$AI82,'P&amp;L'!$E$53)</f>
        <v>0</v>
      </c>
      <c r="I42" s="17">
        <f t="shared" si="1"/>
        <v>-220</v>
      </c>
    </row>
    <row r="43" spans="1:9" ht="14.4" x14ac:dyDescent="0.3">
      <c r="A43" s="5" t="s">
        <v>49</v>
      </c>
      <c r="B43"/>
      <c r="C43" s="20" t="s">
        <v>48</v>
      </c>
      <c r="E43" s="17">
        <f>INDEX('FY23'!$X83:$AI83,'P&amp;L'!$E$53)</f>
        <v>0</v>
      </c>
      <c r="G43" s="17">
        <f>INDEX('FY22'!$X83:$AI83,'P&amp;L'!$E$53)</f>
        <v>0</v>
      </c>
      <c r="I43" s="17">
        <f t="shared" si="1"/>
        <v>0</v>
      </c>
    </row>
    <row r="44" spans="1:9" ht="14.4" x14ac:dyDescent="0.3">
      <c r="A44" s="5" t="s">
        <v>124</v>
      </c>
      <c r="B44"/>
      <c r="C44" s="20" t="s">
        <v>123</v>
      </c>
      <c r="E44" s="17">
        <f>INDEX('FY23'!$X84:$AI84,'P&amp;L'!$E$53)</f>
        <v>990.66000000000008</v>
      </c>
      <c r="G44" s="17">
        <f>INDEX('FY22'!$X84:$AI84,'P&amp;L'!$E$53)</f>
        <v>900.84</v>
      </c>
      <c r="I44" s="17">
        <f t="shared" si="1"/>
        <v>-89.82000000000005</v>
      </c>
    </row>
    <row r="46" spans="1:9" x14ac:dyDescent="0.25">
      <c r="A46" s="4">
        <v>54</v>
      </c>
      <c r="C46" s="16" t="s">
        <v>58</v>
      </c>
      <c r="E46" s="17">
        <f>INDEX('FY23'!$X86:$AI86,'P&amp;L'!$E$53)</f>
        <v>0</v>
      </c>
      <c r="G46" s="17">
        <f>INDEX('FY22'!$X86:$AI86,'P&amp;L'!$E$53)</f>
        <v>0</v>
      </c>
      <c r="I46" s="17">
        <f>G46-E46</f>
        <v>0</v>
      </c>
    </row>
    <row r="47" spans="1:9" x14ac:dyDescent="0.25">
      <c r="E47" s="19">
        <f>SUM(E18:E46)</f>
        <v>465313.22</v>
      </c>
      <c r="G47" s="19">
        <f>SUM(G18:G46)</f>
        <v>456770.00999999995</v>
      </c>
      <c r="I47" s="19">
        <f>SUM(I18:I46)</f>
        <v>-8543.2099999999882</v>
      </c>
    </row>
    <row r="49" spans="2:10" ht="14.4" thickBot="1" x14ac:dyDescent="0.3">
      <c r="B49" s="1" t="s">
        <v>59</v>
      </c>
      <c r="C49" s="21"/>
      <c r="D49" s="21"/>
      <c r="E49" s="22">
        <f>E15-E47</f>
        <v>-92364.399999999965</v>
      </c>
      <c r="F49" s="21"/>
      <c r="G49" s="22">
        <f>G15-G47</f>
        <v>-153706.26999999996</v>
      </c>
      <c r="H49" s="21"/>
      <c r="I49" s="22">
        <f>E49-G49</f>
        <v>61341.869999999995</v>
      </c>
      <c r="J49" s="1"/>
    </row>
    <row r="50" spans="2:10" ht="14.4" thickTop="1" x14ac:dyDescent="0.25">
      <c r="B50" s="8" t="s">
        <v>61</v>
      </c>
      <c r="E50" s="23">
        <f>E49+INDEX('FY23'!$X88:$AI88,'P&amp;L'!$E$53)</f>
        <v>0</v>
      </c>
      <c r="F50" s="24"/>
      <c r="G50" s="23">
        <f>G49+INDEX('FY22'!$X88:$AI88,'P&amp;L'!$E$53)</f>
        <v>0</v>
      </c>
    </row>
    <row r="52" spans="2:10" ht="14.4" thickBot="1" x14ac:dyDescent="0.3"/>
    <row r="53" spans="2:10" ht="14.4" thickBot="1" x14ac:dyDescent="0.3">
      <c r="C53" s="25" t="s">
        <v>83</v>
      </c>
      <c r="E53" s="26">
        <v>2</v>
      </c>
    </row>
    <row r="54" spans="2:10" x14ac:dyDescent="0.25">
      <c r="G54" s="27"/>
    </row>
  </sheetData>
  <pageMargins left="0.4" right="0.4" top="0.4" bottom="0.4" header="0" footer="0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0"/>
  <sheetViews>
    <sheetView topLeftCell="D7" workbookViewId="0">
      <selection activeCell="L2" sqref="L2:L48"/>
    </sheetView>
  </sheetViews>
  <sheetFormatPr defaultColWidth="9.33203125" defaultRowHeight="14.4" x14ac:dyDescent="0.3"/>
  <cols>
    <col min="2" max="2" width="33.44140625" bestFit="1" customWidth="1"/>
    <col min="3" max="3" width="17.6640625" bestFit="1" customWidth="1"/>
    <col min="4" max="4" width="21.6640625" bestFit="1" customWidth="1"/>
    <col min="5" max="5" width="10.6640625" bestFit="1" customWidth="1"/>
    <col min="6" max="6" width="17.6640625" bestFit="1" customWidth="1"/>
    <col min="7" max="7" width="10.6640625" bestFit="1" customWidth="1"/>
    <col min="8" max="8" width="33.44140625" bestFit="1" customWidth="1"/>
    <col min="9" max="9" width="10.6640625" bestFit="1" customWidth="1"/>
    <col min="10" max="10" width="21.6640625" bestFit="1" customWidth="1"/>
    <col min="11" max="13" width="13.88671875" style="6" bestFit="1" customWidth="1"/>
    <col min="14" max="14" width="13.88671875" style="7" bestFit="1" customWidth="1"/>
    <col min="15" max="19" width="13.88671875" style="6" bestFit="1" customWidth="1"/>
    <col min="20" max="20" width="11.33203125" style="7" bestFit="1" customWidth="1"/>
    <col min="21" max="21" width="12.33203125" style="7" bestFit="1" customWidth="1"/>
    <col min="22" max="22" width="12.33203125" style="6" bestFit="1" customWidth="1"/>
    <col min="23" max="23" width="3.6640625" style="6" customWidth="1"/>
    <col min="24" max="34" width="12.33203125" style="6" bestFit="1" customWidth="1"/>
    <col min="35" max="35" width="13.33203125" style="6" bestFit="1" customWidth="1"/>
    <col min="36" max="16384" width="9.33203125" style="6"/>
  </cols>
  <sheetData>
    <row r="1" spans="1:35" customFormat="1" x14ac:dyDescent="0.3">
      <c r="A1" s="28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0</v>
      </c>
      <c r="I1" s="7" t="s">
        <v>6</v>
      </c>
      <c r="J1" s="7" t="s">
        <v>7</v>
      </c>
      <c r="K1" s="10" t="s">
        <v>62</v>
      </c>
      <c r="L1" s="10" t="s">
        <v>63</v>
      </c>
      <c r="M1" s="10" t="s">
        <v>64</v>
      </c>
      <c r="N1" s="10" t="s">
        <v>65</v>
      </c>
      <c r="O1" s="10" t="s">
        <v>66</v>
      </c>
      <c r="P1" s="10" t="s">
        <v>67</v>
      </c>
      <c r="Q1" s="10" t="s">
        <v>68</v>
      </c>
      <c r="R1" s="10" t="s">
        <v>69</v>
      </c>
      <c r="S1" s="10" t="s">
        <v>70</v>
      </c>
      <c r="T1" s="10" t="s">
        <v>84</v>
      </c>
      <c r="U1" s="10" t="s">
        <v>85</v>
      </c>
      <c r="V1" s="10" t="s">
        <v>86</v>
      </c>
      <c r="W1" s="28"/>
      <c r="X1" s="9" t="s">
        <v>71</v>
      </c>
      <c r="Y1" s="9" t="s">
        <v>72</v>
      </c>
      <c r="Z1" s="9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9" t="s">
        <v>80</v>
      </c>
      <c r="AH1" s="9" t="s">
        <v>81</v>
      </c>
      <c r="AI1" s="9" t="s">
        <v>82</v>
      </c>
    </row>
    <row r="2" spans="1:35" x14ac:dyDescent="0.3">
      <c r="A2" s="28" t="str">
        <f t="shared" ref="A2:A48" si="0">IF((LEFT(B2,2))="53",LEFT(B2,5),LEFT(B2,2))</f>
        <v>51</v>
      </c>
      <c r="B2" s="7" t="s">
        <v>12</v>
      </c>
      <c r="C2" s="7" t="s">
        <v>8</v>
      </c>
      <c r="D2" s="7" t="s">
        <v>9</v>
      </c>
      <c r="E2" s="7" t="s">
        <v>10</v>
      </c>
      <c r="F2" s="7" t="s">
        <v>8</v>
      </c>
      <c r="G2" s="7" t="s">
        <v>13</v>
      </c>
      <c r="H2" s="7" t="s">
        <v>12</v>
      </c>
      <c r="I2" s="7" t="s">
        <v>11</v>
      </c>
      <c r="J2" s="7" t="s">
        <v>9</v>
      </c>
      <c r="K2" s="7">
        <v>1061.82</v>
      </c>
      <c r="L2" s="7">
        <v>707.88</v>
      </c>
      <c r="M2" s="7"/>
      <c r="O2" s="7"/>
      <c r="P2" s="7"/>
      <c r="Q2" s="7"/>
      <c r="R2" s="7"/>
      <c r="S2" s="7"/>
      <c r="V2" s="7"/>
      <c r="X2" s="6">
        <f>SUM(K2)</f>
        <v>1061.82</v>
      </c>
      <c r="Y2" s="6">
        <f>SUM($K2:L2)</f>
        <v>1769.6999999999998</v>
      </c>
      <c r="Z2" s="6">
        <f>SUM($K2:M2)</f>
        <v>1769.6999999999998</v>
      </c>
      <c r="AA2" s="6">
        <f>SUM($K2:N2)</f>
        <v>1769.6999999999998</v>
      </c>
      <c r="AB2" s="6">
        <f>SUM($K2:O2)</f>
        <v>1769.6999999999998</v>
      </c>
      <c r="AC2" s="6">
        <f>SUM($K2:P2)</f>
        <v>1769.6999999999998</v>
      </c>
      <c r="AD2" s="6">
        <f>SUM($K2:Q2)</f>
        <v>1769.6999999999998</v>
      </c>
      <c r="AE2" s="6">
        <f>SUM($K2:R2)</f>
        <v>1769.6999999999998</v>
      </c>
      <c r="AF2" s="6">
        <f>SUM($K2:S2)</f>
        <v>1769.6999999999998</v>
      </c>
      <c r="AG2" s="6">
        <f>SUM($K2:T2)</f>
        <v>1769.6999999999998</v>
      </c>
      <c r="AH2" s="6">
        <f>SUM($K2:U2)</f>
        <v>1769.6999999999998</v>
      </c>
      <c r="AI2" s="6">
        <f>SUM($K2:V2)</f>
        <v>1769.6999999999998</v>
      </c>
    </row>
    <row r="3" spans="1:35" x14ac:dyDescent="0.3">
      <c r="A3" s="28" t="str">
        <f t="shared" si="0"/>
        <v>51</v>
      </c>
      <c r="B3" s="7" t="s">
        <v>14</v>
      </c>
      <c r="C3" s="7" t="s">
        <v>8</v>
      </c>
      <c r="D3" s="7" t="s">
        <v>9</v>
      </c>
      <c r="E3" s="7" t="s">
        <v>10</v>
      </c>
      <c r="F3" s="7" t="s">
        <v>8</v>
      </c>
      <c r="G3" s="7" t="s">
        <v>15</v>
      </c>
      <c r="H3" s="7" t="s">
        <v>14</v>
      </c>
      <c r="I3" s="7" t="s">
        <v>11</v>
      </c>
      <c r="J3" s="7" t="s">
        <v>9</v>
      </c>
      <c r="K3" s="7">
        <v>10806.9</v>
      </c>
      <c r="L3" s="7">
        <v>7204.6</v>
      </c>
      <c r="M3" s="7"/>
      <c r="O3" s="7"/>
      <c r="P3" s="7"/>
      <c r="Q3" s="7"/>
      <c r="R3" s="7"/>
      <c r="S3" s="7"/>
      <c r="V3" s="7"/>
      <c r="X3" s="6">
        <f t="shared" ref="X3:X22" si="1">SUM(K3)</f>
        <v>10806.9</v>
      </c>
      <c r="Y3" s="6">
        <f>SUM($K3:L3)</f>
        <v>18011.5</v>
      </c>
      <c r="Z3" s="6">
        <f>SUM($K3:M3)</f>
        <v>18011.5</v>
      </c>
      <c r="AA3" s="6">
        <f>SUM($K3:N3)</f>
        <v>18011.5</v>
      </c>
      <c r="AB3" s="6">
        <f>SUM($K3:O3)</f>
        <v>18011.5</v>
      </c>
      <c r="AC3" s="6">
        <f>SUM($K3:P3)</f>
        <v>18011.5</v>
      </c>
      <c r="AD3" s="6">
        <f>SUM($K3:Q3)</f>
        <v>18011.5</v>
      </c>
      <c r="AE3" s="6">
        <f>SUM($K3:R3)</f>
        <v>18011.5</v>
      </c>
      <c r="AF3" s="6">
        <f>SUM($K3:S3)</f>
        <v>18011.5</v>
      </c>
      <c r="AG3" s="6">
        <f>SUM($K3:T3)</f>
        <v>18011.5</v>
      </c>
      <c r="AH3" s="6">
        <f>SUM($K3:U3)</f>
        <v>18011.5</v>
      </c>
      <c r="AI3" s="6">
        <f>SUM($K3:V3)</f>
        <v>18011.5</v>
      </c>
    </row>
    <row r="4" spans="1:35" x14ac:dyDescent="0.3">
      <c r="A4" s="28" t="str">
        <f t="shared" si="0"/>
        <v>51</v>
      </c>
      <c r="B4" s="7" t="s">
        <v>89</v>
      </c>
      <c r="C4" s="7" t="s">
        <v>8</v>
      </c>
      <c r="D4" s="7" t="s">
        <v>9</v>
      </c>
      <c r="E4" s="7" t="s">
        <v>10</v>
      </c>
      <c r="F4" s="7" t="s">
        <v>8</v>
      </c>
      <c r="G4" s="7" t="s">
        <v>90</v>
      </c>
      <c r="H4" s="7" t="s">
        <v>89</v>
      </c>
      <c r="I4" s="7" t="s">
        <v>11</v>
      </c>
      <c r="J4" s="7" t="s">
        <v>9</v>
      </c>
      <c r="K4" s="7">
        <v>13055.52</v>
      </c>
      <c r="L4" s="7">
        <v>21049.4</v>
      </c>
      <c r="M4" s="7"/>
      <c r="O4" s="7"/>
      <c r="P4" s="7"/>
      <c r="Q4" s="7"/>
      <c r="R4" s="7"/>
      <c r="S4" s="7"/>
      <c r="V4" s="7"/>
      <c r="X4" s="6">
        <f t="shared" si="1"/>
        <v>13055.52</v>
      </c>
      <c r="Y4" s="6">
        <f>SUM($K4:L4)</f>
        <v>34104.92</v>
      </c>
      <c r="Z4" s="6">
        <f>SUM($K4:M4)</f>
        <v>34104.92</v>
      </c>
      <c r="AA4" s="6">
        <f>SUM($K4:N4)</f>
        <v>34104.92</v>
      </c>
      <c r="AB4" s="6">
        <f>SUM($K4:O4)</f>
        <v>34104.92</v>
      </c>
      <c r="AC4" s="6">
        <f>SUM($K4:P4)</f>
        <v>34104.92</v>
      </c>
      <c r="AD4" s="6">
        <f>SUM($K4:Q4)</f>
        <v>34104.92</v>
      </c>
      <c r="AE4" s="6">
        <f>SUM($K4:R4)</f>
        <v>34104.92</v>
      </c>
      <c r="AF4" s="6">
        <f>SUM($K4:S4)</f>
        <v>34104.92</v>
      </c>
      <c r="AG4" s="6">
        <f>SUM($K4:T4)</f>
        <v>34104.92</v>
      </c>
      <c r="AH4" s="6">
        <f>SUM($K4:U4)</f>
        <v>34104.92</v>
      </c>
      <c r="AI4" s="6">
        <f>SUM($K4:V4)</f>
        <v>34104.92</v>
      </c>
    </row>
    <row r="5" spans="1:35" x14ac:dyDescent="0.3">
      <c r="A5" s="28" t="str">
        <f t="shared" si="0"/>
        <v>51</v>
      </c>
      <c r="B5" s="7" t="s">
        <v>91</v>
      </c>
      <c r="C5" s="7" t="s">
        <v>8</v>
      </c>
      <c r="D5" s="7" t="s">
        <v>9</v>
      </c>
      <c r="E5" s="7" t="s">
        <v>10</v>
      </c>
      <c r="F5" s="7" t="s">
        <v>8</v>
      </c>
      <c r="G5" s="7" t="s">
        <v>92</v>
      </c>
      <c r="H5" s="7" t="s">
        <v>91</v>
      </c>
      <c r="I5" s="7" t="s">
        <v>11</v>
      </c>
      <c r="J5" s="7" t="s">
        <v>9</v>
      </c>
      <c r="K5" s="7">
        <v>5744.5</v>
      </c>
      <c r="L5" s="7">
        <v>7129.5</v>
      </c>
      <c r="M5" s="7"/>
      <c r="O5" s="7"/>
      <c r="P5" s="7"/>
      <c r="Q5" s="7"/>
      <c r="R5" s="7"/>
      <c r="S5" s="7"/>
      <c r="V5" s="7"/>
      <c r="X5" s="6">
        <f t="shared" si="1"/>
        <v>5744.5</v>
      </c>
      <c r="Y5" s="6">
        <f>SUM($K5:L5)</f>
        <v>12874</v>
      </c>
      <c r="Z5" s="6">
        <f>SUM($K5:M5)</f>
        <v>12874</v>
      </c>
      <c r="AA5" s="6">
        <f>SUM($K5:N5)</f>
        <v>12874</v>
      </c>
      <c r="AB5" s="6">
        <f>SUM($K5:O5)</f>
        <v>12874</v>
      </c>
      <c r="AC5" s="6">
        <f>SUM($K5:P5)</f>
        <v>12874</v>
      </c>
      <c r="AD5" s="6">
        <f>SUM($K5:Q5)</f>
        <v>12874</v>
      </c>
      <c r="AE5" s="6">
        <f>SUM($K5:R5)</f>
        <v>12874</v>
      </c>
      <c r="AF5" s="6">
        <f>SUM($K5:S5)</f>
        <v>12874</v>
      </c>
      <c r="AG5" s="6">
        <f>SUM($K5:T5)</f>
        <v>12874</v>
      </c>
      <c r="AH5" s="6">
        <f>SUM($K5:U5)</f>
        <v>12874</v>
      </c>
      <c r="AI5" s="6">
        <f>SUM($K5:V5)</f>
        <v>12874</v>
      </c>
    </row>
    <row r="6" spans="1:35" x14ac:dyDescent="0.3">
      <c r="A6" s="28" t="str">
        <f t="shared" si="0"/>
        <v>51</v>
      </c>
      <c r="B6" s="7" t="s">
        <v>16</v>
      </c>
      <c r="C6" s="7" t="s">
        <v>8</v>
      </c>
      <c r="D6" s="7" t="s">
        <v>9</v>
      </c>
      <c r="E6" s="7" t="s">
        <v>10</v>
      </c>
      <c r="F6" s="7" t="s">
        <v>8</v>
      </c>
      <c r="G6" s="7" t="s">
        <v>17</v>
      </c>
      <c r="H6" s="7" t="s">
        <v>16</v>
      </c>
      <c r="I6" s="7" t="s">
        <v>11</v>
      </c>
      <c r="J6" s="7" t="s">
        <v>9</v>
      </c>
      <c r="K6" s="7">
        <v>0</v>
      </c>
      <c r="L6" s="7">
        <v>100</v>
      </c>
      <c r="M6" s="7"/>
      <c r="O6" s="7"/>
      <c r="P6" s="7"/>
      <c r="Q6" s="7"/>
      <c r="R6" s="7"/>
      <c r="S6" s="7"/>
      <c r="V6" s="7"/>
      <c r="X6" s="6">
        <f t="shared" si="1"/>
        <v>0</v>
      </c>
      <c r="Y6" s="6">
        <f>SUM($K6:L6)</f>
        <v>100</v>
      </c>
      <c r="Z6" s="6">
        <f>SUM($K6:M6)</f>
        <v>100</v>
      </c>
      <c r="AA6" s="6">
        <f>SUM($K6:N6)</f>
        <v>100</v>
      </c>
      <c r="AB6" s="6">
        <f>SUM($K6:O6)</f>
        <v>100</v>
      </c>
      <c r="AC6" s="6">
        <f>SUM($K6:P6)</f>
        <v>100</v>
      </c>
      <c r="AD6" s="6">
        <f>SUM($K6:Q6)</f>
        <v>100</v>
      </c>
      <c r="AE6" s="6">
        <f>SUM($K6:R6)</f>
        <v>100</v>
      </c>
      <c r="AF6" s="6">
        <f>SUM($K6:S6)</f>
        <v>100</v>
      </c>
      <c r="AG6" s="6">
        <f>SUM($K6:T6)</f>
        <v>100</v>
      </c>
      <c r="AH6" s="6">
        <f>SUM($K6:U6)</f>
        <v>100</v>
      </c>
      <c r="AI6" s="6">
        <f>SUM($K6:V6)</f>
        <v>100</v>
      </c>
    </row>
    <row r="7" spans="1:35" x14ac:dyDescent="0.3">
      <c r="A7" s="28" t="str">
        <f t="shared" si="0"/>
        <v>51</v>
      </c>
      <c r="B7" s="7" t="s">
        <v>18</v>
      </c>
      <c r="C7" s="7" t="s">
        <v>8</v>
      </c>
      <c r="D7" s="7" t="s">
        <v>9</v>
      </c>
      <c r="E7" s="7" t="s">
        <v>10</v>
      </c>
      <c r="F7" s="7" t="s">
        <v>8</v>
      </c>
      <c r="G7" s="7" t="s">
        <v>19</v>
      </c>
      <c r="H7" s="7" t="s">
        <v>18</v>
      </c>
      <c r="I7" s="7" t="s">
        <v>11</v>
      </c>
      <c r="J7" s="7" t="s">
        <v>9</v>
      </c>
      <c r="K7" s="7">
        <v>2641.92</v>
      </c>
      <c r="L7" s="7">
        <v>3010.2</v>
      </c>
      <c r="M7" s="7"/>
      <c r="O7" s="7"/>
      <c r="P7" s="7"/>
      <c r="Q7" s="7"/>
      <c r="R7" s="7"/>
      <c r="S7" s="7"/>
      <c r="V7" s="7"/>
      <c r="X7" s="6">
        <f t="shared" si="1"/>
        <v>2641.92</v>
      </c>
      <c r="Y7" s="6">
        <f>SUM($K7:L7)</f>
        <v>5652.12</v>
      </c>
      <c r="Z7" s="6">
        <f>SUM($K7:M7)</f>
        <v>5652.12</v>
      </c>
      <c r="AA7" s="6">
        <f>SUM($K7:N7)</f>
        <v>5652.12</v>
      </c>
      <c r="AB7" s="6">
        <f>SUM($K7:O7)</f>
        <v>5652.12</v>
      </c>
      <c r="AC7" s="6">
        <f>SUM($K7:P7)</f>
        <v>5652.12</v>
      </c>
      <c r="AD7" s="6">
        <f>SUM($K7:Q7)</f>
        <v>5652.12</v>
      </c>
      <c r="AE7" s="6">
        <f>SUM($K7:R7)</f>
        <v>5652.12</v>
      </c>
      <c r="AF7" s="6">
        <f>SUM($K7:S7)</f>
        <v>5652.12</v>
      </c>
      <c r="AG7" s="6">
        <f>SUM($K7:T7)</f>
        <v>5652.12</v>
      </c>
      <c r="AH7" s="6">
        <f>SUM($K7:U7)</f>
        <v>5652.12</v>
      </c>
      <c r="AI7" s="6">
        <f>SUM($K7:V7)</f>
        <v>5652.12</v>
      </c>
    </row>
    <row r="8" spans="1:35" x14ac:dyDescent="0.3">
      <c r="A8" s="28" t="str">
        <f t="shared" si="0"/>
        <v>51</v>
      </c>
      <c r="B8" s="7" t="s">
        <v>93</v>
      </c>
      <c r="C8" s="7" t="s">
        <v>8</v>
      </c>
      <c r="D8" s="7" t="s">
        <v>9</v>
      </c>
      <c r="E8" s="7" t="s">
        <v>10</v>
      </c>
      <c r="F8" s="7" t="s">
        <v>8</v>
      </c>
      <c r="G8" s="7" t="s">
        <v>94</v>
      </c>
      <c r="H8" s="7" t="s">
        <v>93</v>
      </c>
      <c r="I8" s="7" t="s">
        <v>11</v>
      </c>
      <c r="J8" s="7" t="s">
        <v>9</v>
      </c>
      <c r="K8" s="7">
        <v>6592.83</v>
      </c>
      <c r="L8" s="7">
        <v>9076.5</v>
      </c>
      <c r="M8" s="7"/>
      <c r="O8" s="7"/>
      <c r="P8" s="7"/>
      <c r="Q8" s="7"/>
      <c r="R8" s="7"/>
      <c r="S8" s="7"/>
      <c r="V8" s="7"/>
      <c r="X8" s="6">
        <f t="shared" si="1"/>
        <v>6592.83</v>
      </c>
      <c r="Y8" s="6">
        <f>SUM($K8:L8)</f>
        <v>15669.33</v>
      </c>
      <c r="Z8" s="6">
        <f>SUM($K8:M8)</f>
        <v>15669.33</v>
      </c>
      <c r="AA8" s="6">
        <f>SUM($K8:N8)</f>
        <v>15669.33</v>
      </c>
      <c r="AB8" s="6">
        <f>SUM($K8:O8)</f>
        <v>15669.33</v>
      </c>
      <c r="AC8" s="6">
        <f>SUM($K8:P8)</f>
        <v>15669.33</v>
      </c>
      <c r="AD8" s="6">
        <f>SUM($K8:Q8)</f>
        <v>15669.33</v>
      </c>
      <c r="AE8" s="6">
        <f>SUM($K8:R8)</f>
        <v>15669.33</v>
      </c>
      <c r="AF8" s="6">
        <f>SUM($K8:S8)</f>
        <v>15669.33</v>
      </c>
      <c r="AG8" s="6">
        <f>SUM($K8:T8)</f>
        <v>15669.33</v>
      </c>
      <c r="AH8" s="6">
        <f>SUM($K8:U8)</f>
        <v>15669.33</v>
      </c>
      <c r="AI8" s="6">
        <f>SUM($K8:V8)</f>
        <v>15669.33</v>
      </c>
    </row>
    <row r="9" spans="1:35" x14ac:dyDescent="0.3">
      <c r="A9" s="28" t="str">
        <f t="shared" si="0"/>
        <v>51</v>
      </c>
      <c r="B9" s="7" t="s">
        <v>20</v>
      </c>
      <c r="C9" s="7" t="s">
        <v>8</v>
      </c>
      <c r="D9" s="7" t="s">
        <v>9</v>
      </c>
      <c r="E9" s="7" t="s">
        <v>10</v>
      </c>
      <c r="F9" s="7" t="s">
        <v>8</v>
      </c>
      <c r="G9" s="7" t="s">
        <v>21</v>
      </c>
      <c r="H9" s="7" t="s">
        <v>20</v>
      </c>
      <c r="I9" s="7" t="s">
        <v>11</v>
      </c>
      <c r="J9" s="7" t="s">
        <v>9</v>
      </c>
      <c r="K9" s="7">
        <v>0</v>
      </c>
      <c r="L9" s="7">
        <v>0</v>
      </c>
      <c r="M9" s="7"/>
      <c r="O9" s="7"/>
      <c r="P9" s="7"/>
      <c r="Q9" s="7"/>
      <c r="R9" s="7"/>
      <c r="S9" s="7"/>
      <c r="V9" s="7"/>
      <c r="X9" s="6">
        <f t="shared" si="1"/>
        <v>0</v>
      </c>
      <c r="Y9" s="6">
        <f>SUM($K9:L9)</f>
        <v>0</v>
      </c>
      <c r="Z9" s="6">
        <f>SUM($K9:M9)</f>
        <v>0</v>
      </c>
      <c r="AA9" s="6">
        <f>SUM($K9:N9)</f>
        <v>0</v>
      </c>
      <c r="AB9" s="6">
        <f>SUM($K9:O9)</f>
        <v>0</v>
      </c>
      <c r="AC9" s="6">
        <f>SUM($K9:P9)</f>
        <v>0</v>
      </c>
      <c r="AD9" s="6">
        <f>SUM($K9:Q9)</f>
        <v>0</v>
      </c>
      <c r="AE9" s="6">
        <f>SUM($K9:R9)</f>
        <v>0</v>
      </c>
      <c r="AF9" s="6">
        <f>SUM($K9:S9)</f>
        <v>0</v>
      </c>
      <c r="AG9" s="6">
        <f>SUM($K9:T9)</f>
        <v>0</v>
      </c>
      <c r="AH9" s="6">
        <f>SUM($K9:U9)</f>
        <v>0</v>
      </c>
      <c r="AI9" s="6">
        <f>SUM($K9:V9)</f>
        <v>0</v>
      </c>
    </row>
    <row r="10" spans="1:35" x14ac:dyDescent="0.3">
      <c r="A10" s="28" t="str">
        <f t="shared" si="0"/>
        <v>52</v>
      </c>
      <c r="B10" s="7" t="s">
        <v>22</v>
      </c>
      <c r="C10" s="7" t="s">
        <v>8</v>
      </c>
      <c r="D10" s="7" t="s">
        <v>9</v>
      </c>
      <c r="E10" s="7" t="s">
        <v>10</v>
      </c>
      <c r="F10" s="7" t="s">
        <v>8</v>
      </c>
      <c r="G10" s="7" t="s">
        <v>23</v>
      </c>
      <c r="H10" s="7" t="s">
        <v>22</v>
      </c>
      <c r="I10" s="7" t="s">
        <v>11</v>
      </c>
      <c r="J10" s="7" t="s">
        <v>9</v>
      </c>
      <c r="K10" s="7">
        <v>0</v>
      </c>
      <c r="L10" s="7">
        <v>0</v>
      </c>
      <c r="M10" s="7"/>
      <c r="O10" s="7"/>
      <c r="P10" s="7"/>
      <c r="Q10" s="7"/>
      <c r="R10" s="7"/>
      <c r="S10" s="7"/>
      <c r="V10" s="7"/>
      <c r="X10" s="6">
        <f t="shared" si="1"/>
        <v>0</v>
      </c>
      <c r="Y10" s="6">
        <f>SUM($K10:L10)</f>
        <v>0</v>
      </c>
      <c r="Z10" s="6">
        <f>SUM($K10:M10)</f>
        <v>0</v>
      </c>
      <c r="AA10" s="6">
        <f>SUM($K10:N10)</f>
        <v>0</v>
      </c>
      <c r="AB10" s="6">
        <f>SUM($K10:O10)</f>
        <v>0</v>
      </c>
      <c r="AC10" s="6">
        <f>SUM($K10:P10)</f>
        <v>0</v>
      </c>
      <c r="AD10" s="6">
        <f>SUM($K10:Q10)</f>
        <v>0</v>
      </c>
      <c r="AE10" s="6">
        <f>SUM($K10:R10)</f>
        <v>0</v>
      </c>
      <c r="AF10" s="6">
        <f>SUM($K10:S10)</f>
        <v>0</v>
      </c>
      <c r="AG10" s="6">
        <f>SUM($K10:T10)</f>
        <v>0</v>
      </c>
      <c r="AH10" s="6">
        <f>SUM($K10:U10)</f>
        <v>0</v>
      </c>
      <c r="AI10" s="6">
        <f>SUM($K10:V10)</f>
        <v>0</v>
      </c>
    </row>
    <row r="11" spans="1:35" x14ac:dyDescent="0.3">
      <c r="A11" s="28" t="str">
        <f t="shared" si="0"/>
        <v>52</v>
      </c>
      <c r="B11" s="7" t="s">
        <v>24</v>
      </c>
      <c r="C11" s="7" t="s">
        <v>8</v>
      </c>
      <c r="D11" s="7" t="s">
        <v>9</v>
      </c>
      <c r="E11" s="7" t="s">
        <v>10</v>
      </c>
      <c r="F11" s="7" t="s">
        <v>8</v>
      </c>
      <c r="G11" s="7" t="s">
        <v>25</v>
      </c>
      <c r="H11" s="7" t="s">
        <v>24</v>
      </c>
      <c r="I11" s="7" t="s">
        <v>11</v>
      </c>
      <c r="J11" s="7" t="s">
        <v>9</v>
      </c>
      <c r="K11" s="7">
        <v>1709.2</v>
      </c>
      <c r="L11" s="7">
        <v>1559.96</v>
      </c>
      <c r="M11" s="7"/>
      <c r="O11" s="7"/>
      <c r="P11" s="7"/>
      <c r="Q11" s="7"/>
      <c r="R11" s="7"/>
      <c r="S11" s="7"/>
      <c r="V11" s="7"/>
      <c r="X11" s="6">
        <f t="shared" si="1"/>
        <v>1709.2</v>
      </c>
      <c r="Y11" s="6">
        <f>SUM($K11:L11)</f>
        <v>3269.16</v>
      </c>
      <c r="Z11" s="6">
        <f>SUM($K11:M11)</f>
        <v>3269.16</v>
      </c>
      <c r="AA11" s="6">
        <f>SUM($K11:N11)</f>
        <v>3269.16</v>
      </c>
      <c r="AB11" s="6">
        <f>SUM($K11:O11)</f>
        <v>3269.16</v>
      </c>
      <c r="AC11" s="6">
        <f>SUM($K11:P11)</f>
        <v>3269.16</v>
      </c>
      <c r="AD11" s="6">
        <f>SUM($K11:Q11)</f>
        <v>3269.16</v>
      </c>
      <c r="AE11" s="6">
        <f>SUM($K11:R11)</f>
        <v>3269.16</v>
      </c>
      <c r="AF11" s="6">
        <f>SUM($K11:S11)</f>
        <v>3269.16</v>
      </c>
      <c r="AG11" s="6">
        <f>SUM($K11:T11)</f>
        <v>3269.16</v>
      </c>
      <c r="AH11" s="6">
        <f>SUM($K11:U11)</f>
        <v>3269.16</v>
      </c>
      <c r="AI11" s="6">
        <f>SUM($K11:V11)</f>
        <v>3269.16</v>
      </c>
    </row>
    <row r="12" spans="1:35" x14ac:dyDescent="0.3">
      <c r="A12" s="28" t="str">
        <f t="shared" si="0"/>
        <v>52</v>
      </c>
      <c r="B12" s="7" t="s">
        <v>26</v>
      </c>
      <c r="C12" s="7" t="s">
        <v>8</v>
      </c>
      <c r="D12" s="7" t="s">
        <v>9</v>
      </c>
      <c r="E12" s="7" t="s">
        <v>10</v>
      </c>
      <c r="F12" s="7" t="s">
        <v>8</v>
      </c>
      <c r="G12" s="7" t="s">
        <v>27</v>
      </c>
      <c r="H12" s="7" t="s">
        <v>26</v>
      </c>
      <c r="I12" s="7" t="s">
        <v>11</v>
      </c>
      <c r="J12" s="7" t="s">
        <v>9</v>
      </c>
      <c r="K12" s="7">
        <v>2943.37</v>
      </c>
      <c r="L12" s="7">
        <v>3599.99</v>
      </c>
      <c r="M12" s="7"/>
      <c r="O12" s="7"/>
      <c r="P12" s="7"/>
      <c r="Q12" s="7"/>
      <c r="R12" s="7"/>
      <c r="S12" s="7"/>
      <c r="V12" s="7"/>
      <c r="X12" s="6">
        <f t="shared" si="1"/>
        <v>2943.37</v>
      </c>
      <c r="Y12" s="6">
        <f>SUM($K12:L12)</f>
        <v>6543.36</v>
      </c>
      <c r="Z12" s="6">
        <f>SUM($K12:M12)</f>
        <v>6543.36</v>
      </c>
      <c r="AA12" s="6">
        <f>SUM($K12:N12)</f>
        <v>6543.36</v>
      </c>
      <c r="AB12" s="6">
        <f>SUM($K12:O12)</f>
        <v>6543.36</v>
      </c>
      <c r="AC12" s="6">
        <f>SUM($K12:P12)</f>
        <v>6543.36</v>
      </c>
      <c r="AD12" s="6">
        <f>SUM($K12:Q12)</f>
        <v>6543.36</v>
      </c>
      <c r="AE12" s="6">
        <f>SUM($K12:R12)</f>
        <v>6543.36</v>
      </c>
      <c r="AF12" s="6">
        <f>SUM($K12:S12)</f>
        <v>6543.36</v>
      </c>
      <c r="AG12" s="6">
        <f>SUM($K12:T12)</f>
        <v>6543.36</v>
      </c>
      <c r="AH12" s="6">
        <f>SUM($K12:U12)</f>
        <v>6543.36</v>
      </c>
      <c r="AI12" s="6">
        <f>SUM($K12:V12)</f>
        <v>6543.36</v>
      </c>
    </row>
    <row r="13" spans="1:35" x14ac:dyDescent="0.3">
      <c r="A13" s="28" t="str">
        <f t="shared" si="0"/>
        <v>52</v>
      </c>
      <c r="B13" s="7" t="s">
        <v>95</v>
      </c>
      <c r="C13" s="7" t="s">
        <v>8</v>
      </c>
      <c r="D13" s="7" t="s">
        <v>9</v>
      </c>
      <c r="E13" s="7" t="s">
        <v>10</v>
      </c>
      <c r="F13" s="7" t="s">
        <v>8</v>
      </c>
      <c r="G13" s="7" t="s">
        <v>96</v>
      </c>
      <c r="H13" s="7" t="s">
        <v>95</v>
      </c>
      <c r="I13" s="7" t="s">
        <v>11</v>
      </c>
      <c r="J13" s="7" t="s">
        <v>9</v>
      </c>
      <c r="K13" s="7">
        <v>-7500</v>
      </c>
      <c r="L13" s="7">
        <v>0</v>
      </c>
      <c r="M13" s="7"/>
      <c r="O13" s="7"/>
      <c r="P13" s="7"/>
      <c r="Q13" s="7"/>
      <c r="R13" s="7"/>
      <c r="S13" s="7"/>
      <c r="V13" s="7"/>
      <c r="X13" s="6">
        <f t="shared" si="1"/>
        <v>-7500</v>
      </c>
      <c r="Y13" s="6">
        <f>SUM($K13:L13)</f>
        <v>-7500</v>
      </c>
      <c r="Z13" s="6">
        <f>SUM($K13:M13)</f>
        <v>-7500</v>
      </c>
      <c r="AA13" s="6">
        <f>SUM($K13:N13)</f>
        <v>-7500</v>
      </c>
      <c r="AB13" s="6">
        <f>SUM($K13:O13)</f>
        <v>-7500</v>
      </c>
      <c r="AC13" s="6">
        <f>SUM($K13:P13)</f>
        <v>-7500</v>
      </c>
      <c r="AD13" s="6">
        <f>SUM($K13:Q13)</f>
        <v>-7500</v>
      </c>
      <c r="AE13" s="6">
        <f>SUM($K13:R13)</f>
        <v>-7500</v>
      </c>
      <c r="AF13" s="6">
        <f>SUM($K13:S13)</f>
        <v>-7500</v>
      </c>
      <c r="AG13" s="6">
        <f>SUM($K13:T13)</f>
        <v>-7500</v>
      </c>
      <c r="AH13" s="6">
        <f>SUM($K13:U13)</f>
        <v>-7500</v>
      </c>
      <c r="AI13" s="6">
        <f>SUM($K13:V13)</f>
        <v>-7500</v>
      </c>
    </row>
    <row r="14" spans="1:35" x14ac:dyDescent="0.3">
      <c r="A14" s="28" t="str">
        <f t="shared" si="0"/>
        <v>52</v>
      </c>
      <c r="B14" s="7" t="s">
        <v>28</v>
      </c>
      <c r="C14" s="7" t="s">
        <v>8</v>
      </c>
      <c r="D14" s="7" t="s">
        <v>9</v>
      </c>
      <c r="E14" s="7" t="s">
        <v>10</v>
      </c>
      <c r="F14" s="7" t="s">
        <v>8</v>
      </c>
      <c r="G14" s="7" t="s">
        <v>29</v>
      </c>
      <c r="H14" s="7" t="s">
        <v>28</v>
      </c>
      <c r="I14" s="7" t="s">
        <v>11</v>
      </c>
      <c r="J14" s="7" t="s">
        <v>9</v>
      </c>
      <c r="K14" s="7">
        <v>2048.6799999999998</v>
      </c>
      <c r="L14" s="7">
        <v>1308.68</v>
      </c>
      <c r="M14" s="7"/>
      <c r="O14" s="7"/>
      <c r="P14" s="7"/>
      <c r="Q14" s="7"/>
      <c r="R14" s="7"/>
      <c r="S14" s="7"/>
      <c r="V14" s="7"/>
      <c r="X14" s="6">
        <f t="shared" si="1"/>
        <v>2048.6799999999998</v>
      </c>
      <c r="Y14" s="6">
        <f>SUM($K14:L14)</f>
        <v>3357.3599999999997</v>
      </c>
      <c r="Z14" s="6">
        <f>SUM($K14:M14)</f>
        <v>3357.3599999999997</v>
      </c>
      <c r="AA14" s="6">
        <f>SUM($K14:N14)</f>
        <v>3357.3599999999997</v>
      </c>
      <c r="AB14" s="6">
        <f>SUM($K14:O14)</f>
        <v>3357.3599999999997</v>
      </c>
      <c r="AC14" s="6">
        <f>SUM($K14:P14)</f>
        <v>3357.3599999999997</v>
      </c>
      <c r="AD14" s="6">
        <f>SUM($K14:Q14)</f>
        <v>3357.3599999999997</v>
      </c>
      <c r="AE14" s="6">
        <f>SUM($K14:R14)</f>
        <v>3357.3599999999997</v>
      </c>
      <c r="AF14" s="6">
        <f>SUM($K14:S14)</f>
        <v>3357.3599999999997</v>
      </c>
      <c r="AG14" s="6">
        <f>SUM($K14:T14)</f>
        <v>3357.3599999999997</v>
      </c>
      <c r="AH14" s="6">
        <f>SUM($K14:U14)</f>
        <v>3357.3599999999997</v>
      </c>
      <c r="AI14" s="6">
        <f>SUM($K14:V14)</f>
        <v>3357.3599999999997</v>
      </c>
    </row>
    <row r="15" spans="1:35" x14ac:dyDescent="0.3">
      <c r="A15" s="28" t="str">
        <f t="shared" si="0"/>
        <v>52</v>
      </c>
      <c r="B15" s="7" t="s">
        <v>30</v>
      </c>
      <c r="C15" s="7" t="s">
        <v>8</v>
      </c>
      <c r="D15" s="7" t="s">
        <v>9</v>
      </c>
      <c r="E15" s="7" t="s">
        <v>10</v>
      </c>
      <c r="F15" s="7" t="s">
        <v>8</v>
      </c>
      <c r="G15" s="7" t="s">
        <v>31</v>
      </c>
      <c r="H15" s="7" t="s">
        <v>30</v>
      </c>
      <c r="I15" s="7" t="s">
        <v>11</v>
      </c>
      <c r="J15" s="7" t="s">
        <v>9</v>
      </c>
      <c r="K15" s="7">
        <v>88.84</v>
      </c>
      <c r="L15" s="7">
        <v>151.35</v>
      </c>
      <c r="M15" s="7"/>
      <c r="O15" s="7"/>
      <c r="P15" s="7"/>
      <c r="Q15" s="7"/>
      <c r="R15" s="7"/>
      <c r="S15" s="7"/>
      <c r="V15" s="7"/>
      <c r="X15" s="6">
        <f t="shared" si="1"/>
        <v>88.84</v>
      </c>
      <c r="Y15" s="6">
        <f>SUM($K15:L15)</f>
        <v>240.19</v>
      </c>
      <c r="Z15" s="6">
        <f>SUM($K15:M15)</f>
        <v>240.19</v>
      </c>
      <c r="AA15" s="6">
        <f>SUM($K15:N15)</f>
        <v>240.19</v>
      </c>
      <c r="AB15" s="6">
        <f>SUM($K15:O15)</f>
        <v>240.19</v>
      </c>
      <c r="AC15" s="6">
        <f>SUM($K15:P15)</f>
        <v>240.19</v>
      </c>
      <c r="AD15" s="6">
        <f>SUM($K15:Q15)</f>
        <v>240.19</v>
      </c>
      <c r="AE15" s="6">
        <f>SUM($K15:R15)</f>
        <v>240.19</v>
      </c>
      <c r="AF15" s="6">
        <f>SUM($K15:S15)</f>
        <v>240.19</v>
      </c>
      <c r="AG15" s="6">
        <f>SUM($K15:T15)</f>
        <v>240.19</v>
      </c>
      <c r="AH15" s="6">
        <f>SUM($K15:U15)</f>
        <v>240.19</v>
      </c>
      <c r="AI15" s="6">
        <f>SUM($K15:V15)</f>
        <v>240.19</v>
      </c>
    </row>
    <row r="16" spans="1:35" x14ac:dyDescent="0.3">
      <c r="A16" s="28" t="str">
        <f t="shared" si="0"/>
        <v>52</v>
      </c>
      <c r="B16" s="7" t="s">
        <v>32</v>
      </c>
      <c r="C16" s="7" t="s">
        <v>8</v>
      </c>
      <c r="D16" s="7" t="s">
        <v>9</v>
      </c>
      <c r="E16" s="7" t="s">
        <v>10</v>
      </c>
      <c r="F16" s="7" t="s">
        <v>8</v>
      </c>
      <c r="G16" s="7" t="s">
        <v>33</v>
      </c>
      <c r="H16" s="7" t="s">
        <v>32</v>
      </c>
      <c r="I16" s="7" t="s">
        <v>11</v>
      </c>
      <c r="J16" s="7" t="s">
        <v>9</v>
      </c>
      <c r="K16" s="7">
        <v>60679</v>
      </c>
      <c r="L16" s="7">
        <v>0</v>
      </c>
      <c r="M16" s="7"/>
      <c r="O16" s="7"/>
      <c r="P16" s="7"/>
      <c r="Q16" s="7"/>
      <c r="R16" s="7"/>
      <c r="S16" s="7"/>
      <c r="V16" s="7"/>
      <c r="X16" s="6">
        <f t="shared" si="1"/>
        <v>60679</v>
      </c>
      <c r="Y16" s="6">
        <f>SUM($K16:L16)</f>
        <v>60679</v>
      </c>
      <c r="Z16" s="6">
        <f>SUM($K16:M16)</f>
        <v>60679</v>
      </c>
      <c r="AA16" s="6">
        <f>SUM($K16:N16)</f>
        <v>60679</v>
      </c>
      <c r="AB16" s="6">
        <f>SUM($K16:O16)</f>
        <v>60679</v>
      </c>
      <c r="AC16" s="6">
        <f>SUM($K16:P16)</f>
        <v>60679</v>
      </c>
      <c r="AD16" s="6">
        <f>SUM($K16:Q16)</f>
        <v>60679</v>
      </c>
      <c r="AE16" s="6">
        <f>SUM($K16:R16)</f>
        <v>60679</v>
      </c>
      <c r="AF16" s="6">
        <f>SUM($K16:S16)</f>
        <v>60679</v>
      </c>
      <c r="AG16" s="6">
        <f>SUM($K16:T16)</f>
        <v>60679</v>
      </c>
      <c r="AH16" s="6">
        <f>SUM($K16:U16)</f>
        <v>60679</v>
      </c>
      <c r="AI16" s="6">
        <f>SUM($K16:V16)</f>
        <v>60679</v>
      </c>
    </row>
    <row r="17" spans="1:35" x14ac:dyDescent="0.3">
      <c r="A17" s="28" t="str">
        <f t="shared" si="0"/>
        <v>52</v>
      </c>
      <c r="B17" s="7" t="s">
        <v>34</v>
      </c>
      <c r="C17" s="7" t="s">
        <v>8</v>
      </c>
      <c r="D17" s="7" t="s">
        <v>9</v>
      </c>
      <c r="E17" s="7" t="s">
        <v>10</v>
      </c>
      <c r="F17" s="7" t="s">
        <v>8</v>
      </c>
      <c r="G17" s="7" t="s">
        <v>35</v>
      </c>
      <c r="H17" s="7" t="s">
        <v>34</v>
      </c>
      <c r="I17" s="7" t="s">
        <v>11</v>
      </c>
      <c r="J17" s="7" t="s">
        <v>9</v>
      </c>
      <c r="K17" s="7">
        <v>47.07</v>
      </c>
      <c r="L17" s="7">
        <v>242.79</v>
      </c>
      <c r="M17" s="7"/>
      <c r="O17" s="7"/>
      <c r="P17" s="7"/>
      <c r="Q17" s="7"/>
      <c r="R17" s="7"/>
      <c r="S17" s="7"/>
      <c r="V17" s="7"/>
      <c r="X17" s="6">
        <f t="shared" si="1"/>
        <v>47.07</v>
      </c>
      <c r="Y17" s="6">
        <f>SUM($K17:L17)</f>
        <v>289.86</v>
      </c>
      <c r="Z17" s="6">
        <f>SUM($K17:M17)</f>
        <v>289.86</v>
      </c>
      <c r="AA17" s="6">
        <f>SUM($K17:N17)</f>
        <v>289.86</v>
      </c>
      <c r="AB17" s="6">
        <f>SUM($K17:O17)</f>
        <v>289.86</v>
      </c>
      <c r="AC17" s="6">
        <f>SUM($K17:P17)</f>
        <v>289.86</v>
      </c>
      <c r="AD17" s="6">
        <f>SUM($K17:Q17)</f>
        <v>289.86</v>
      </c>
      <c r="AE17" s="6">
        <f>SUM($K17:R17)</f>
        <v>289.86</v>
      </c>
      <c r="AF17" s="6">
        <f>SUM($K17:S17)</f>
        <v>289.86</v>
      </c>
      <c r="AG17" s="6">
        <f>SUM($K17:T17)</f>
        <v>289.86</v>
      </c>
      <c r="AH17" s="6">
        <f>SUM($K17:U17)</f>
        <v>289.86</v>
      </c>
      <c r="AI17" s="6">
        <f>SUM($K17:V17)</f>
        <v>289.86</v>
      </c>
    </row>
    <row r="18" spans="1:35" x14ac:dyDescent="0.3">
      <c r="A18" s="28" t="str">
        <f t="shared" si="0"/>
        <v>53001</v>
      </c>
      <c r="B18" s="7" t="s">
        <v>36</v>
      </c>
      <c r="C18" s="7" t="s">
        <v>8</v>
      </c>
      <c r="D18" s="7" t="s">
        <v>9</v>
      </c>
      <c r="E18" s="7" t="s">
        <v>10</v>
      </c>
      <c r="F18" s="7" t="s">
        <v>8</v>
      </c>
      <c r="G18" s="7" t="s">
        <v>37</v>
      </c>
      <c r="H18" s="7" t="s">
        <v>36</v>
      </c>
      <c r="I18" s="7" t="s">
        <v>11</v>
      </c>
      <c r="J18" s="7" t="s">
        <v>9</v>
      </c>
      <c r="K18" s="7">
        <v>0</v>
      </c>
      <c r="L18" s="7">
        <v>0</v>
      </c>
      <c r="M18" s="7"/>
      <c r="O18" s="7"/>
      <c r="P18" s="7"/>
      <c r="Q18" s="7"/>
      <c r="R18" s="7"/>
      <c r="S18" s="7"/>
      <c r="V18" s="7"/>
      <c r="X18" s="6">
        <f t="shared" si="1"/>
        <v>0</v>
      </c>
      <c r="Y18" s="6">
        <f>SUM($K18:L18)</f>
        <v>0</v>
      </c>
      <c r="Z18" s="6">
        <f>SUM($K18:M18)</f>
        <v>0</v>
      </c>
      <c r="AA18" s="6">
        <f>SUM($K18:N18)</f>
        <v>0</v>
      </c>
      <c r="AB18" s="6">
        <f>SUM($K18:O18)</f>
        <v>0</v>
      </c>
      <c r="AC18" s="6">
        <f>SUM($K18:P18)</f>
        <v>0</v>
      </c>
      <c r="AD18" s="6">
        <f>SUM($K18:Q18)</f>
        <v>0</v>
      </c>
      <c r="AE18" s="6">
        <f>SUM($K18:R18)</f>
        <v>0</v>
      </c>
      <c r="AF18" s="6">
        <f>SUM($K18:S18)</f>
        <v>0</v>
      </c>
      <c r="AG18" s="6">
        <f>SUM($K18:T18)</f>
        <v>0</v>
      </c>
      <c r="AH18" s="6">
        <f>SUM($K18:U18)</f>
        <v>0</v>
      </c>
      <c r="AI18" s="6">
        <f>SUM($K18:V18)</f>
        <v>0</v>
      </c>
    </row>
    <row r="19" spans="1:35" x14ac:dyDescent="0.3">
      <c r="A19" s="28" t="str">
        <f t="shared" si="0"/>
        <v>53102</v>
      </c>
      <c r="B19" s="7" t="s">
        <v>97</v>
      </c>
      <c r="C19" s="7" t="s">
        <v>8</v>
      </c>
      <c r="D19" s="7" t="s">
        <v>9</v>
      </c>
      <c r="E19" s="7" t="s">
        <v>10</v>
      </c>
      <c r="F19" s="7" t="s">
        <v>8</v>
      </c>
      <c r="G19" s="7" t="s">
        <v>98</v>
      </c>
      <c r="H19" s="7" t="s">
        <v>97</v>
      </c>
      <c r="I19" s="7" t="s">
        <v>11</v>
      </c>
      <c r="J19" s="7" t="s">
        <v>9</v>
      </c>
      <c r="K19" s="7">
        <v>0</v>
      </c>
      <c r="L19" s="7">
        <v>13276.86</v>
      </c>
      <c r="M19" s="7"/>
      <c r="O19" s="7"/>
      <c r="P19" s="7"/>
      <c r="Q19" s="7"/>
      <c r="R19" s="7"/>
      <c r="S19" s="7"/>
      <c r="V19" s="7"/>
      <c r="X19" s="6">
        <f t="shared" si="1"/>
        <v>0</v>
      </c>
      <c r="Y19" s="6">
        <f>SUM($K19:L19)</f>
        <v>13276.86</v>
      </c>
      <c r="Z19" s="6">
        <f>SUM($K19:M19)</f>
        <v>13276.86</v>
      </c>
      <c r="AA19" s="6">
        <f>SUM($K19:N19)</f>
        <v>13276.86</v>
      </c>
      <c r="AB19" s="6">
        <f>SUM($K19:O19)</f>
        <v>13276.86</v>
      </c>
      <c r="AC19" s="6">
        <f>SUM($K19:P19)</f>
        <v>13276.86</v>
      </c>
      <c r="AD19" s="6">
        <f>SUM($K19:Q19)</f>
        <v>13276.86</v>
      </c>
      <c r="AE19" s="6">
        <f>SUM($K19:R19)</f>
        <v>13276.86</v>
      </c>
      <c r="AF19" s="6">
        <f>SUM($K19:S19)</f>
        <v>13276.86</v>
      </c>
      <c r="AG19" s="6">
        <f>SUM($K19:T19)</f>
        <v>13276.86</v>
      </c>
      <c r="AH19" s="6">
        <f>SUM($K19:U19)</f>
        <v>13276.86</v>
      </c>
      <c r="AI19" s="6">
        <f>SUM($K19:V19)</f>
        <v>13276.86</v>
      </c>
    </row>
    <row r="20" spans="1:35" x14ac:dyDescent="0.3">
      <c r="A20" s="28" t="str">
        <f t="shared" si="0"/>
        <v>53105</v>
      </c>
      <c r="B20" s="7" t="s">
        <v>99</v>
      </c>
      <c r="C20" s="7" t="s">
        <v>8</v>
      </c>
      <c r="D20" s="7" t="s">
        <v>9</v>
      </c>
      <c r="E20" s="7" t="s">
        <v>10</v>
      </c>
      <c r="F20" s="7" t="s">
        <v>8</v>
      </c>
      <c r="G20" s="7" t="s">
        <v>100</v>
      </c>
      <c r="H20" s="7" t="s">
        <v>99</v>
      </c>
      <c r="I20" s="7" t="s">
        <v>11</v>
      </c>
      <c r="J20" s="7" t="s">
        <v>9</v>
      </c>
      <c r="K20" s="7">
        <v>0</v>
      </c>
      <c r="L20" s="7">
        <v>1728.33</v>
      </c>
      <c r="M20" s="7"/>
      <c r="O20" s="7"/>
      <c r="P20" s="7"/>
      <c r="Q20" s="7"/>
      <c r="R20" s="7"/>
      <c r="S20" s="7"/>
      <c r="V20" s="7"/>
      <c r="X20" s="6">
        <f t="shared" si="1"/>
        <v>0</v>
      </c>
      <c r="Y20" s="6">
        <f>SUM($K20:L20)</f>
        <v>1728.33</v>
      </c>
      <c r="Z20" s="6">
        <f>SUM($K20:M20)</f>
        <v>1728.33</v>
      </c>
      <c r="AA20" s="6">
        <f>SUM($K20:N20)</f>
        <v>1728.33</v>
      </c>
      <c r="AB20" s="6">
        <f>SUM($K20:O20)</f>
        <v>1728.33</v>
      </c>
      <c r="AC20" s="6">
        <f>SUM($K20:P20)</f>
        <v>1728.33</v>
      </c>
      <c r="AD20" s="6">
        <f>SUM($K20:Q20)</f>
        <v>1728.33</v>
      </c>
      <c r="AE20" s="6">
        <f>SUM($K20:R20)</f>
        <v>1728.33</v>
      </c>
      <c r="AF20" s="6">
        <f>SUM($K20:S20)</f>
        <v>1728.33</v>
      </c>
      <c r="AG20" s="6">
        <f>SUM($K20:T20)</f>
        <v>1728.33</v>
      </c>
      <c r="AH20" s="6">
        <f>SUM($K20:U20)</f>
        <v>1728.33</v>
      </c>
      <c r="AI20" s="6">
        <f>SUM($K20:V20)</f>
        <v>1728.33</v>
      </c>
    </row>
    <row r="21" spans="1:35" x14ac:dyDescent="0.3">
      <c r="A21" s="28" t="str">
        <f t="shared" si="0"/>
        <v>53106</v>
      </c>
      <c r="B21" s="7" t="s">
        <v>101</v>
      </c>
      <c r="C21" s="7" t="s">
        <v>8</v>
      </c>
      <c r="D21" s="7" t="s">
        <v>9</v>
      </c>
      <c r="E21" s="7" t="s">
        <v>10</v>
      </c>
      <c r="F21" s="7" t="s">
        <v>8</v>
      </c>
      <c r="G21" s="7" t="s">
        <v>102</v>
      </c>
      <c r="H21" s="7" t="s">
        <v>101</v>
      </c>
      <c r="I21" s="7" t="s">
        <v>11</v>
      </c>
      <c r="J21" s="7" t="s">
        <v>9</v>
      </c>
      <c r="K21" s="7">
        <v>1580.57</v>
      </c>
      <c r="L21" s="7">
        <v>4971.18</v>
      </c>
      <c r="M21" s="7"/>
      <c r="O21" s="7"/>
      <c r="P21" s="7"/>
      <c r="Q21" s="7"/>
      <c r="R21" s="7"/>
      <c r="S21" s="7"/>
      <c r="V21" s="7"/>
      <c r="X21" s="6">
        <f t="shared" si="1"/>
        <v>1580.57</v>
      </c>
      <c r="Y21" s="6">
        <f>SUM($K21:L21)</f>
        <v>6551.75</v>
      </c>
      <c r="Z21" s="6">
        <f>SUM($K21:M21)</f>
        <v>6551.75</v>
      </c>
      <c r="AA21" s="6">
        <f>SUM($K21:N21)</f>
        <v>6551.75</v>
      </c>
      <c r="AB21" s="6">
        <f>SUM($K21:O21)</f>
        <v>6551.75</v>
      </c>
      <c r="AC21" s="6">
        <f>SUM($K21:P21)</f>
        <v>6551.75</v>
      </c>
      <c r="AD21" s="6">
        <f>SUM($K21:Q21)</f>
        <v>6551.75</v>
      </c>
      <c r="AE21" s="6">
        <f>SUM($K21:R21)</f>
        <v>6551.75</v>
      </c>
      <c r="AF21" s="6">
        <f>SUM($K21:S21)</f>
        <v>6551.75</v>
      </c>
      <c r="AG21" s="6">
        <f>SUM($K21:T21)</f>
        <v>6551.75</v>
      </c>
      <c r="AH21" s="6">
        <f>SUM($K21:U21)</f>
        <v>6551.75</v>
      </c>
      <c r="AI21" s="6">
        <f>SUM($K21:V21)</f>
        <v>6551.75</v>
      </c>
    </row>
    <row r="22" spans="1:35" x14ac:dyDescent="0.3">
      <c r="A22" s="28" t="str">
        <f t="shared" si="0"/>
        <v>53201</v>
      </c>
      <c r="B22" s="7" t="s">
        <v>38</v>
      </c>
      <c r="C22" s="7" t="s">
        <v>8</v>
      </c>
      <c r="D22" s="7" t="s">
        <v>9</v>
      </c>
      <c r="E22" s="7" t="s">
        <v>10</v>
      </c>
      <c r="F22" s="7" t="s">
        <v>8</v>
      </c>
      <c r="G22" s="7" t="s">
        <v>39</v>
      </c>
      <c r="H22" s="7" t="s">
        <v>38</v>
      </c>
      <c r="I22" s="7" t="s">
        <v>11</v>
      </c>
      <c r="J22" s="7" t="s">
        <v>9</v>
      </c>
      <c r="K22" s="7">
        <v>34.06</v>
      </c>
      <c r="L22" s="7">
        <v>0</v>
      </c>
      <c r="M22" s="7"/>
      <c r="O22" s="7"/>
      <c r="P22" s="7"/>
      <c r="Q22" s="7"/>
      <c r="R22" s="7"/>
      <c r="S22" s="7"/>
      <c r="V22" s="7"/>
      <c r="X22" s="6">
        <f t="shared" si="1"/>
        <v>34.06</v>
      </c>
      <c r="Y22" s="6">
        <f>SUM($K22:L22)</f>
        <v>34.06</v>
      </c>
      <c r="Z22" s="6">
        <f>SUM($K22:M22)</f>
        <v>34.06</v>
      </c>
      <c r="AA22" s="6">
        <f>SUM($K22:N22)</f>
        <v>34.06</v>
      </c>
      <c r="AB22" s="6">
        <f>SUM($K22:O22)</f>
        <v>34.06</v>
      </c>
      <c r="AC22" s="6">
        <f>SUM($K22:P22)</f>
        <v>34.06</v>
      </c>
      <c r="AD22" s="6">
        <f>SUM($K22:Q22)</f>
        <v>34.06</v>
      </c>
      <c r="AE22" s="6">
        <f>SUM($K22:R22)</f>
        <v>34.06</v>
      </c>
      <c r="AF22" s="6">
        <f>SUM($K22:S22)</f>
        <v>34.06</v>
      </c>
      <c r="AG22" s="6">
        <f>SUM($K22:T22)</f>
        <v>34.06</v>
      </c>
      <c r="AH22" s="6">
        <f>SUM($K22:U22)</f>
        <v>34.06</v>
      </c>
      <c r="AI22" s="6">
        <f>SUM($K22:V22)</f>
        <v>34.06</v>
      </c>
    </row>
    <row r="23" spans="1:35" x14ac:dyDescent="0.3">
      <c r="A23" s="28">
        <v>53202</v>
      </c>
      <c r="B23" s="7" t="s">
        <v>153</v>
      </c>
      <c r="C23" s="7" t="s">
        <v>8</v>
      </c>
      <c r="D23" s="7" t="s">
        <v>9</v>
      </c>
      <c r="E23" s="7" t="s">
        <v>10</v>
      </c>
      <c r="F23" s="7" t="s">
        <v>8</v>
      </c>
      <c r="G23" s="7">
        <v>53202</v>
      </c>
      <c r="H23" s="7" t="s">
        <v>153</v>
      </c>
      <c r="I23" s="7" t="s">
        <v>11</v>
      </c>
      <c r="J23" s="7" t="s">
        <v>9</v>
      </c>
      <c r="K23" s="7">
        <v>617.35</v>
      </c>
      <c r="L23" s="7">
        <v>4832.7700000000004</v>
      </c>
      <c r="M23" s="7"/>
      <c r="O23" s="7"/>
      <c r="P23" s="7"/>
      <c r="Q23" s="7"/>
      <c r="R23" s="7"/>
      <c r="S23" s="7"/>
      <c r="V23" s="7"/>
    </row>
    <row r="24" spans="1:35" x14ac:dyDescent="0.3">
      <c r="A24" s="28" t="str">
        <f t="shared" si="0"/>
        <v>53201</v>
      </c>
      <c r="B24" s="7" t="s">
        <v>38</v>
      </c>
      <c r="C24" s="7" t="s">
        <v>8</v>
      </c>
      <c r="D24" s="7" t="s">
        <v>9</v>
      </c>
      <c r="E24" s="7" t="s">
        <v>10</v>
      </c>
      <c r="F24" s="7" t="s">
        <v>8</v>
      </c>
      <c r="G24" s="7">
        <v>53208</v>
      </c>
      <c r="H24" s="7" t="s">
        <v>152</v>
      </c>
      <c r="I24" s="7" t="s">
        <v>11</v>
      </c>
      <c r="J24" s="7" t="s">
        <v>9</v>
      </c>
      <c r="K24" s="7">
        <v>0</v>
      </c>
      <c r="L24" s="7">
        <v>0</v>
      </c>
      <c r="M24" s="7"/>
      <c r="O24" s="7"/>
      <c r="P24" s="7"/>
      <c r="Q24" s="7"/>
      <c r="R24" s="7"/>
      <c r="S24" s="7"/>
      <c r="V24" s="7"/>
      <c r="X24" s="6">
        <f t="shared" ref="X24:X48" si="2">SUM(K24)</f>
        <v>0</v>
      </c>
      <c r="Y24" s="6">
        <f>SUM($K24:L24)</f>
        <v>0</v>
      </c>
      <c r="Z24" s="6">
        <f>SUM($K24:M24)</f>
        <v>0</v>
      </c>
      <c r="AA24" s="6">
        <f>SUM($K24:N24)</f>
        <v>0</v>
      </c>
      <c r="AB24" s="6">
        <f>SUM($K24:O24)</f>
        <v>0</v>
      </c>
      <c r="AC24" s="6">
        <f>SUM($K24:P24)</f>
        <v>0</v>
      </c>
      <c r="AD24" s="6">
        <f>SUM($K24:Q24)</f>
        <v>0</v>
      </c>
      <c r="AE24" s="6">
        <f>SUM($K24:R24)</f>
        <v>0</v>
      </c>
      <c r="AF24" s="6">
        <f>SUM($K24:S24)</f>
        <v>0</v>
      </c>
      <c r="AG24" s="6">
        <f>SUM($K24:T24)</f>
        <v>0</v>
      </c>
      <c r="AH24" s="6">
        <f>SUM($K24:U24)</f>
        <v>0</v>
      </c>
      <c r="AI24" s="6">
        <f>SUM($K24:V24)</f>
        <v>0</v>
      </c>
    </row>
    <row r="25" spans="1:35" x14ac:dyDescent="0.3">
      <c r="A25" s="28" t="str">
        <f t="shared" si="0"/>
        <v>53219</v>
      </c>
      <c r="B25" s="28" t="s">
        <v>150</v>
      </c>
      <c r="C25" s="28" t="s">
        <v>8</v>
      </c>
      <c r="D25" s="28" t="s">
        <v>9</v>
      </c>
      <c r="E25" s="28" t="s">
        <v>10</v>
      </c>
      <c r="F25" s="7" t="s">
        <v>8</v>
      </c>
      <c r="G25" s="28" t="s">
        <v>151</v>
      </c>
      <c r="H25" s="28" t="s">
        <v>150</v>
      </c>
      <c r="I25" s="28" t="s">
        <v>11</v>
      </c>
      <c r="J25" s="28" t="s">
        <v>9</v>
      </c>
      <c r="K25" s="7">
        <v>0</v>
      </c>
      <c r="L25" s="7">
        <v>0</v>
      </c>
      <c r="M25" s="7"/>
      <c r="O25" s="7"/>
      <c r="P25" s="7"/>
      <c r="Q25" s="7"/>
      <c r="R25" s="7"/>
      <c r="S25" s="7"/>
      <c r="V25" s="7"/>
      <c r="X25" s="6">
        <f t="shared" si="2"/>
        <v>0</v>
      </c>
      <c r="Y25" s="6">
        <f>SUM($K25:L25)</f>
        <v>0</v>
      </c>
      <c r="Z25" s="6">
        <f>SUM($K25:M25)</f>
        <v>0</v>
      </c>
      <c r="AA25" s="6">
        <f>SUM($K25:N25)</f>
        <v>0</v>
      </c>
      <c r="AB25" s="6">
        <f>SUM($K25:O25)</f>
        <v>0</v>
      </c>
      <c r="AC25" s="6">
        <f>SUM($K25:P25)</f>
        <v>0</v>
      </c>
      <c r="AD25" s="6">
        <f>SUM($K25:Q25)</f>
        <v>0</v>
      </c>
      <c r="AE25" s="6">
        <f>SUM($K25:R25)</f>
        <v>0</v>
      </c>
      <c r="AF25" s="6">
        <f>SUM($K25:S25)</f>
        <v>0</v>
      </c>
      <c r="AG25" s="6">
        <f>SUM($K25:T25)</f>
        <v>0</v>
      </c>
      <c r="AH25" s="6">
        <f>SUM($K25:U25)</f>
        <v>0</v>
      </c>
      <c r="AI25" s="6">
        <f>SUM($K25:V25)</f>
        <v>0</v>
      </c>
    </row>
    <row r="26" spans="1:35" x14ac:dyDescent="0.3">
      <c r="A26" s="28" t="str">
        <f t="shared" si="0"/>
        <v>53233</v>
      </c>
      <c r="B26" s="7" t="s">
        <v>103</v>
      </c>
      <c r="C26" s="7" t="s">
        <v>8</v>
      </c>
      <c r="D26" s="7" t="s">
        <v>9</v>
      </c>
      <c r="E26" s="7" t="s">
        <v>10</v>
      </c>
      <c r="F26" s="7" t="s">
        <v>8</v>
      </c>
      <c r="G26" s="7" t="s">
        <v>104</v>
      </c>
      <c r="H26" s="7" t="s">
        <v>103</v>
      </c>
      <c r="I26" s="7" t="s">
        <v>11</v>
      </c>
      <c r="J26" s="7" t="s">
        <v>9</v>
      </c>
      <c r="K26" s="7">
        <v>1141.21</v>
      </c>
      <c r="L26" s="7">
        <v>1817.53</v>
      </c>
      <c r="M26" s="7"/>
      <c r="O26" s="7"/>
      <c r="P26" s="7"/>
      <c r="Q26" s="7"/>
      <c r="R26" s="7"/>
      <c r="S26" s="7"/>
      <c r="V26" s="7"/>
      <c r="X26" s="6">
        <f t="shared" si="2"/>
        <v>1141.21</v>
      </c>
      <c r="Y26" s="6">
        <f>SUM($K26:L26)</f>
        <v>2958.74</v>
      </c>
      <c r="Z26" s="6">
        <f>SUM($K26:M26)</f>
        <v>2958.74</v>
      </c>
      <c r="AA26" s="6">
        <f>SUM($K26:N26)</f>
        <v>2958.74</v>
      </c>
      <c r="AB26" s="6">
        <f>SUM($K26:O26)</f>
        <v>2958.74</v>
      </c>
      <c r="AC26" s="6">
        <f>SUM($K26:P26)</f>
        <v>2958.74</v>
      </c>
      <c r="AD26" s="6">
        <f>SUM($K26:Q26)</f>
        <v>2958.74</v>
      </c>
      <c r="AE26" s="6">
        <f>SUM($K26:R26)</f>
        <v>2958.74</v>
      </c>
      <c r="AF26" s="6">
        <f>SUM($K26:S26)</f>
        <v>2958.74</v>
      </c>
      <c r="AG26" s="6">
        <f>SUM($K26:T26)</f>
        <v>2958.74</v>
      </c>
      <c r="AH26" s="6">
        <f>SUM($K26:U26)</f>
        <v>2958.74</v>
      </c>
      <c r="AI26" s="6">
        <f>SUM($K26:V26)</f>
        <v>2958.74</v>
      </c>
    </row>
    <row r="27" spans="1:35" x14ac:dyDescent="0.3">
      <c r="A27" s="28">
        <v>53241</v>
      </c>
      <c r="B27" s="7" t="s">
        <v>154</v>
      </c>
      <c r="C27" s="7" t="s">
        <v>8</v>
      </c>
      <c r="D27" s="7" t="s">
        <v>9</v>
      </c>
      <c r="E27" s="7" t="s">
        <v>10</v>
      </c>
      <c r="F27" s="7" t="s">
        <v>8</v>
      </c>
      <c r="G27" s="7">
        <v>53241</v>
      </c>
      <c r="H27" s="7" t="s">
        <v>154</v>
      </c>
      <c r="I27" s="7" t="s">
        <v>11</v>
      </c>
      <c r="J27" s="7" t="s">
        <v>9</v>
      </c>
      <c r="K27" s="7">
        <v>829.68</v>
      </c>
      <c r="L27" s="7">
        <v>0</v>
      </c>
      <c r="M27" s="7"/>
      <c r="O27" s="7"/>
      <c r="P27" s="7"/>
      <c r="Q27" s="7"/>
      <c r="R27" s="7"/>
      <c r="S27" s="7"/>
      <c r="V27" s="7"/>
      <c r="X27" s="6">
        <f t="shared" si="2"/>
        <v>829.68</v>
      </c>
      <c r="Y27" s="6">
        <f>SUM($K27:L27)</f>
        <v>829.68</v>
      </c>
      <c r="Z27" s="6">
        <f>SUM($K27:M27)</f>
        <v>829.68</v>
      </c>
      <c r="AA27" s="6">
        <f>SUM($K27:N27)</f>
        <v>829.68</v>
      </c>
      <c r="AB27" s="6">
        <f>SUM($K27:O27)</f>
        <v>829.68</v>
      </c>
      <c r="AC27" s="6">
        <f>SUM($K27:P27)</f>
        <v>829.68</v>
      </c>
      <c r="AD27" s="6">
        <f>SUM($K27:Q27)</f>
        <v>829.68</v>
      </c>
      <c r="AE27" s="6">
        <f>SUM($K27:R27)</f>
        <v>829.68</v>
      </c>
      <c r="AF27" s="6">
        <f>SUM($K27:S27)</f>
        <v>829.68</v>
      </c>
      <c r="AG27" s="6">
        <f>SUM($K27:T27)</f>
        <v>829.68</v>
      </c>
      <c r="AH27" s="6">
        <f>SUM($K27:U27)</f>
        <v>829.68</v>
      </c>
      <c r="AI27" s="6">
        <f>SUM($K27:V27)</f>
        <v>829.68</v>
      </c>
    </row>
    <row r="28" spans="1:35" x14ac:dyDescent="0.3">
      <c r="A28" s="28" t="str">
        <f t="shared" si="0"/>
        <v>53243</v>
      </c>
      <c r="B28" s="7" t="s">
        <v>105</v>
      </c>
      <c r="C28" s="7" t="s">
        <v>8</v>
      </c>
      <c r="D28" s="7" t="s">
        <v>9</v>
      </c>
      <c r="E28" s="7" t="s">
        <v>10</v>
      </c>
      <c r="F28" s="7" t="s">
        <v>8</v>
      </c>
      <c r="G28" s="7" t="s">
        <v>106</v>
      </c>
      <c r="H28" s="7" t="s">
        <v>105</v>
      </c>
      <c r="I28" s="7" t="s">
        <v>11</v>
      </c>
      <c r="J28" s="7" t="s">
        <v>9</v>
      </c>
      <c r="K28" s="7">
        <v>9657.5</v>
      </c>
      <c r="L28" s="7">
        <v>102115.06</v>
      </c>
      <c r="M28" s="7"/>
      <c r="O28" s="7"/>
      <c r="P28" s="7"/>
      <c r="Q28" s="7"/>
      <c r="R28" s="7"/>
      <c r="S28" s="7"/>
      <c r="V28" s="7"/>
      <c r="X28" s="6">
        <f t="shared" si="2"/>
        <v>9657.5</v>
      </c>
      <c r="Y28" s="6">
        <f>SUM($K28:L28)</f>
        <v>111772.56</v>
      </c>
      <c r="Z28" s="6">
        <f>SUM($K28:M28)</f>
        <v>111772.56</v>
      </c>
      <c r="AA28" s="6">
        <f>SUM($K28:N28)</f>
        <v>111772.56</v>
      </c>
      <c r="AB28" s="6">
        <f>SUM($K28:O28)</f>
        <v>111772.56</v>
      </c>
      <c r="AC28" s="6">
        <f>SUM($K28:P28)</f>
        <v>111772.56</v>
      </c>
      <c r="AD28" s="6">
        <f>SUM($K28:Q28)</f>
        <v>111772.56</v>
      </c>
      <c r="AE28" s="6">
        <f>SUM($K28:R28)</f>
        <v>111772.56</v>
      </c>
      <c r="AF28" s="6">
        <f>SUM($K28:S28)</f>
        <v>111772.56</v>
      </c>
      <c r="AG28" s="6">
        <f>SUM($K28:T28)</f>
        <v>111772.56</v>
      </c>
      <c r="AH28" s="6">
        <f>SUM($K28:U28)</f>
        <v>111772.56</v>
      </c>
      <c r="AI28" s="6">
        <f>SUM($K28:V28)</f>
        <v>111772.56</v>
      </c>
    </row>
    <row r="29" spans="1:35" x14ac:dyDescent="0.3">
      <c r="A29" s="28" t="str">
        <f t="shared" si="0"/>
        <v>53245</v>
      </c>
      <c r="B29" s="7" t="s">
        <v>107</v>
      </c>
      <c r="C29" s="7" t="s">
        <v>8</v>
      </c>
      <c r="D29" s="7" t="s">
        <v>9</v>
      </c>
      <c r="E29" s="7" t="s">
        <v>10</v>
      </c>
      <c r="F29" s="7" t="s">
        <v>8</v>
      </c>
      <c r="G29" s="7" t="s">
        <v>108</v>
      </c>
      <c r="H29" s="7" t="s">
        <v>107</v>
      </c>
      <c r="I29" s="7" t="s">
        <v>11</v>
      </c>
      <c r="J29" s="7" t="s">
        <v>9</v>
      </c>
      <c r="K29" s="7">
        <v>96.8</v>
      </c>
      <c r="L29" s="7">
        <v>2387.6999999999998</v>
      </c>
      <c r="M29" s="7"/>
      <c r="O29" s="7"/>
      <c r="P29" s="7"/>
      <c r="Q29" s="7"/>
      <c r="R29" s="7"/>
      <c r="S29" s="7"/>
      <c r="V29" s="7"/>
      <c r="X29" s="6">
        <f t="shared" si="2"/>
        <v>96.8</v>
      </c>
      <c r="Y29" s="6">
        <f>SUM($K29:L29)</f>
        <v>2484.5</v>
      </c>
      <c r="Z29" s="6">
        <f>SUM($K29:M29)</f>
        <v>2484.5</v>
      </c>
      <c r="AA29" s="6">
        <f>SUM($K29:N29)</f>
        <v>2484.5</v>
      </c>
      <c r="AB29" s="6">
        <f>SUM($K29:O29)</f>
        <v>2484.5</v>
      </c>
      <c r="AC29" s="6">
        <f>SUM($K29:P29)</f>
        <v>2484.5</v>
      </c>
      <c r="AD29" s="6">
        <f>SUM($K29:Q29)</f>
        <v>2484.5</v>
      </c>
      <c r="AE29" s="6">
        <f>SUM($K29:R29)</f>
        <v>2484.5</v>
      </c>
      <c r="AF29" s="6">
        <f>SUM($K29:S29)</f>
        <v>2484.5</v>
      </c>
      <c r="AG29" s="6">
        <f>SUM($K29:T29)</f>
        <v>2484.5</v>
      </c>
      <c r="AH29" s="6">
        <f>SUM($K29:U29)</f>
        <v>2484.5</v>
      </c>
      <c r="AI29" s="6">
        <f>SUM($K29:V29)</f>
        <v>2484.5</v>
      </c>
    </row>
    <row r="30" spans="1:35" x14ac:dyDescent="0.3">
      <c r="A30" s="28" t="str">
        <f t="shared" si="0"/>
        <v>53501</v>
      </c>
      <c r="B30" s="7" t="s">
        <v>109</v>
      </c>
      <c r="C30" s="7" t="s">
        <v>8</v>
      </c>
      <c r="D30" s="7" t="s">
        <v>9</v>
      </c>
      <c r="E30" s="7" t="s">
        <v>10</v>
      </c>
      <c r="F30" s="7" t="s">
        <v>8</v>
      </c>
      <c r="G30" s="7" t="s">
        <v>110</v>
      </c>
      <c r="H30" s="7" t="s">
        <v>109</v>
      </c>
      <c r="I30" s="7" t="s">
        <v>11</v>
      </c>
      <c r="J30" s="7" t="s">
        <v>9</v>
      </c>
      <c r="K30" s="7">
        <v>0</v>
      </c>
      <c r="L30" s="7">
        <v>4004.45</v>
      </c>
      <c r="M30" s="7"/>
      <c r="O30" s="7"/>
      <c r="P30" s="7"/>
      <c r="Q30" s="7"/>
      <c r="R30" s="7"/>
      <c r="S30" s="7"/>
      <c r="V30" s="7"/>
      <c r="X30" s="6">
        <f t="shared" si="2"/>
        <v>0</v>
      </c>
      <c r="Y30" s="6">
        <f>SUM($K30:L30)</f>
        <v>4004.45</v>
      </c>
      <c r="Z30" s="6">
        <f>SUM($K30:M30)</f>
        <v>4004.45</v>
      </c>
      <c r="AA30" s="6">
        <f>SUM($K30:N30)</f>
        <v>4004.45</v>
      </c>
      <c r="AB30" s="6">
        <f>SUM($K30:O30)</f>
        <v>4004.45</v>
      </c>
      <c r="AC30" s="6">
        <f>SUM($K30:P30)</f>
        <v>4004.45</v>
      </c>
      <c r="AD30" s="6">
        <f>SUM($K30:Q30)</f>
        <v>4004.45</v>
      </c>
      <c r="AE30" s="6">
        <f>SUM($K30:R30)</f>
        <v>4004.45</v>
      </c>
      <c r="AF30" s="6">
        <f>SUM($K30:S30)</f>
        <v>4004.45</v>
      </c>
      <c r="AG30" s="6">
        <f>SUM($K30:T30)</f>
        <v>4004.45</v>
      </c>
      <c r="AH30" s="6">
        <f>SUM($K30:U30)</f>
        <v>4004.45</v>
      </c>
      <c r="AI30" s="6">
        <f>SUM($K30:V30)</f>
        <v>4004.45</v>
      </c>
    </row>
    <row r="31" spans="1:35" x14ac:dyDescent="0.3">
      <c r="A31" s="28" t="str">
        <f t="shared" si="0"/>
        <v>53510</v>
      </c>
      <c r="B31" s="7" t="s">
        <v>111</v>
      </c>
      <c r="C31" s="7" t="s">
        <v>8</v>
      </c>
      <c r="D31" s="7" t="s">
        <v>9</v>
      </c>
      <c r="E31" s="7" t="s">
        <v>10</v>
      </c>
      <c r="F31" s="7" t="s">
        <v>8</v>
      </c>
      <c r="G31" s="7" t="s">
        <v>112</v>
      </c>
      <c r="H31" s="7" t="s">
        <v>111</v>
      </c>
      <c r="I31" s="7" t="s">
        <v>11</v>
      </c>
      <c r="J31" s="7" t="s">
        <v>9</v>
      </c>
      <c r="K31" s="7">
        <v>70820</v>
      </c>
      <c r="L31" s="7">
        <v>0</v>
      </c>
      <c r="M31" s="7"/>
      <c r="O31" s="7"/>
      <c r="P31" s="7"/>
      <c r="Q31" s="7"/>
      <c r="R31" s="7"/>
      <c r="S31" s="7"/>
      <c r="V31" s="7"/>
      <c r="X31" s="6">
        <f t="shared" si="2"/>
        <v>70820</v>
      </c>
      <c r="Y31" s="6">
        <f>SUM($K31:L31)</f>
        <v>70820</v>
      </c>
      <c r="Z31" s="6">
        <f>SUM($K31:M31)</f>
        <v>70820</v>
      </c>
      <c r="AA31" s="6">
        <f>SUM($K31:N31)</f>
        <v>70820</v>
      </c>
      <c r="AB31" s="6">
        <f>SUM($K31:O31)</f>
        <v>70820</v>
      </c>
      <c r="AC31" s="6">
        <f>SUM($K31:P31)</f>
        <v>70820</v>
      </c>
      <c r="AD31" s="6">
        <f>SUM($K31:Q31)</f>
        <v>70820</v>
      </c>
      <c r="AE31" s="6">
        <f>SUM($K31:R31)</f>
        <v>70820</v>
      </c>
      <c r="AF31" s="6">
        <f>SUM($K31:S31)</f>
        <v>70820</v>
      </c>
      <c r="AG31" s="6">
        <f>SUM($K31:T31)</f>
        <v>70820</v>
      </c>
      <c r="AH31" s="6">
        <f>SUM($K31:U31)</f>
        <v>70820</v>
      </c>
      <c r="AI31" s="6">
        <f>SUM($K31:V31)</f>
        <v>70820</v>
      </c>
    </row>
    <row r="32" spans="1:35" x14ac:dyDescent="0.3">
      <c r="A32" s="28" t="str">
        <f t="shared" si="0"/>
        <v>53603</v>
      </c>
      <c r="B32" s="7" t="s">
        <v>113</v>
      </c>
      <c r="C32" s="7" t="s">
        <v>8</v>
      </c>
      <c r="D32" s="7" t="s">
        <v>9</v>
      </c>
      <c r="E32" s="7" t="s">
        <v>10</v>
      </c>
      <c r="F32" s="7" t="s">
        <v>8</v>
      </c>
      <c r="G32" s="7" t="s">
        <v>114</v>
      </c>
      <c r="H32" s="7" t="s">
        <v>113</v>
      </c>
      <c r="I32" s="7" t="s">
        <v>11</v>
      </c>
      <c r="J32" s="7" t="s">
        <v>9</v>
      </c>
      <c r="K32" s="7">
        <v>0</v>
      </c>
      <c r="L32" s="7">
        <v>52740.800000000003</v>
      </c>
      <c r="M32" s="7"/>
      <c r="O32" s="7"/>
      <c r="P32" s="7"/>
      <c r="Q32" s="7"/>
      <c r="R32" s="7"/>
      <c r="S32" s="7"/>
      <c r="V32" s="7"/>
      <c r="X32" s="6">
        <f t="shared" si="2"/>
        <v>0</v>
      </c>
      <c r="Y32" s="6">
        <f>SUM($K32:L32)</f>
        <v>52740.800000000003</v>
      </c>
      <c r="Z32" s="6">
        <f>SUM($K32:M32)</f>
        <v>52740.800000000003</v>
      </c>
      <c r="AA32" s="6">
        <f>SUM($K32:N32)</f>
        <v>52740.800000000003</v>
      </c>
      <c r="AB32" s="6">
        <f>SUM($K32:O32)</f>
        <v>52740.800000000003</v>
      </c>
      <c r="AC32" s="6">
        <f>SUM($K32:P32)</f>
        <v>52740.800000000003</v>
      </c>
      <c r="AD32" s="6">
        <f>SUM($K32:Q32)</f>
        <v>52740.800000000003</v>
      </c>
      <c r="AE32" s="6">
        <f>SUM($K32:R32)</f>
        <v>52740.800000000003</v>
      </c>
      <c r="AF32" s="6">
        <f>SUM($K32:S32)</f>
        <v>52740.800000000003</v>
      </c>
      <c r="AG32" s="6">
        <f>SUM($K32:T32)</f>
        <v>52740.800000000003</v>
      </c>
      <c r="AH32" s="6">
        <f>SUM($K32:U32)</f>
        <v>52740.800000000003</v>
      </c>
      <c r="AI32" s="6">
        <f>SUM($K32:V32)</f>
        <v>52740.800000000003</v>
      </c>
    </row>
    <row r="33" spans="1:35" x14ac:dyDescent="0.3">
      <c r="A33" s="28" t="str">
        <f t="shared" si="0"/>
        <v>53730</v>
      </c>
      <c r="B33" s="7" t="s">
        <v>115</v>
      </c>
      <c r="C33" s="7" t="s">
        <v>8</v>
      </c>
      <c r="D33" s="7" t="s">
        <v>9</v>
      </c>
      <c r="E33" s="7" t="s">
        <v>10</v>
      </c>
      <c r="F33" s="7" t="s">
        <v>8</v>
      </c>
      <c r="G33" s="7" t="s">
        <v>116</v>
      </c>
      <c r="H33" s="7" t="s">
        <v>115</v>
      </c>
      <c r="I33" s="7" t="s">
        <v>11</v>
      </c>
      <c r="J33" s="7" t="s">
        <v>9</v>
      </c>
      <c r="K33" s="7">
        <v>0</v>
      </c>
      <c r="L33" s="7">
        <v>37664</v>
      </c>
      <c r="M33" s="7"/>
      <c r="O33" s="7"/>
      <c r="P33" s="7"/>
      <c r="Q33" s="7"/>
      <c r="R33" s="7"/>
      <c r="S33" s="7"/>
      <c r="V33" s="7"/>
      <c r="X33" s="6">
        <f t="shared" si="2"/>
        <v>0</v>
      </c>
      <c r="Y33" s="6">
        <f>SUM($K33:L33)</f>
        <v>37664</v>
      </c>
      <c r="Z33" s="6">
        <f>SUM($K33:M33)</f>
        <v>37664</v>
      </c>
      <c r="AA33" s="6">
        <f>SUM($K33:N33)</f>
        <v>37664</v>
      </c>
      <c r="AB33" s="6">
        <f>SUM($K33:O33)</f>
        <v>37664</v>
      </c>
      <c r="AC33" s="6">
        <f>SUM($K33:P33)</f>
        <v>37664</v>
      </c>
      <c r="AD33" s="6">
        <f>SUM($K33:Q33)</f>
        <v>37664</v>
      </c>
      <c r="AE33" s="6">
        <f>SUM($K33:R33)</f>
        <v>37664</v>
      </c>
      <c r="AF33" s="6">
        <f>SUM($K33:S33)</f>
        <v>37664</v>
      </c>
      <c r="AG33" s="6">
        <f>SUM($K33:T33)</f>
        <v>37664</v>
      </c>
      <c r="AH33" s="6">
        <f>SUM($K33:U33)</f>
        <v>37664</v>
      </c>
      <c r="AI33" s="6">
        <f>SUM($K33:V33)</f>
        <v>37664</v>
      </c>
    </row>
    <row r="34" spans="1:35" x14ac:dyDescent="0.3">
      <c r="A34" s="28" t="str">
        <f t="shared" si="0"/>
        <v>53813</v>
      </c>
      <c r="B34" s="7" t="s">
        <v>40</v>
      </c>
      <c r="C34" s="7" t="s">
        <v>8</v>
      </c>
      <c r="D34" s="7" t="s">
        <v>9</v>
      </c>
      <c r="E34" s="7" t="s">
        <v>10</v>
      </c>
      <c r="F34" s="7" t="s">
        <v>8</v>
      </c>
      <c r="G34" s="7" t="s">
        <v>41</v>
      </c>
      <c r="H34" s="7" t="s">
        <v>40</v>
      </c>
      <c r="I34" s="7" t="s">
        <v>11</v>
      </c>
      <c r="J34" s="7" t="s">
        <v>9</v>
      </c>
      <c r="K34" s="7">
        <v>0</v>
      </c>
      <c r="L34" s="7">
        <v>0</v>
      </c>
      <c r="M34" s="7"/>
      <c r="O34" s="7"/>
      <c r="P34" s="7"/>
      <c r="Q34" s="7"/>
      <c r="R34" s="7"/>
      <c r="S34" s="7"/>
      <c r="V34" s="7"/>
      <c r="X34" s="6">
        <f t="shared" si="2"/>
        <v>0</v>
      </c>
      <c r="Y34" s="6">
        <f>SUM($K34:L34)</f>
        <v>0</v>
      </c>
      <c r="Z34" s="6">
        <f>SUM($K34:M34)</f>
        <v>0</v>
      </c>
      <c r="AA34" s="6">
        <f>SUM($K34:N34)</f>
        <v>0</v>
      </c>
      <c r="AB34" s="6">
        <f>SUM($K34:O34)</f>
        <v>0</v>
      </c>
      <c r="AC34" s="6">
        <f>SUM($K34:P34)</f>
        <v>0</v>
      </c>
      <c r="AD34" s="6">
        <f>SUM($K34:Q34)</f>
        <v>0</v>
      </c>
      <c r="AE34" s="6">
        <f>SUM($K34:R34)</f>
        <v>0</v>
      </c>
      <c r="AF34" s="6">
        <f>SUM($K34:S34)</f>
        <v>0</v>
      </c>
      <c r="AG34" s="6">
        <f>SUM($K34:T34)</f>
        <v>0</v>
      </c>
      <c r="AH34" s="6">
        <f>SUM($K34:U34)</f>
        <v>0</v>
      </c>
      <c r="AI34" s="6">
        <f>SUM($K34:V34)</f>
        <v>0</v>
      </c>
    </row>
    <row r="35" spans="1:35" x14ac:dyDescent="0.3">
      <c r="A35" s="28" t="str">
        <f t="shared" si="0"/>
        <v>53823</v>
      </c>
      <c r="B35" s="7" t="s">
        <v>117</v>
      </c>
      <c r="C35" s="7" t="s">
        <v>8</v>
      </c>
      <c r="D35" s="7" t="s">
        <v>9</v>
      </c>
      <c r="E35" s="7" t="s">
        <v>10</v>
      </c>
      <c r="F35" s="7" t="s">
        <v>8</v>
      </c>
      <c r="G35" s="7" t="s">
        <v>118</v>
      </c>
      <c r="H35" s="7" t="s">
        <v>117</v>
      </c>
      <c r="I35" s="7" t="s">
        <v>11</v>
      </c>
      <c r="J35" s="7" t="s">
        <v>9</v>
      </c>
      <c r="K35" s="7">
        <v>0</v>
      </c>
      <c r="L35" s="7">
        <v>571.75</v>
      </c>
      <c r="M35" s="7"/>
      <c r="O35" s="7"/>
      <c r="P35" s="7"/>
      <c r="Q35" s="7"/>
      <c r="R35" s="7"/>
      <c r="S35" s="7"/>
      <c r="V35" s="7"/>
      <c r="X35" s="6">
        <f t="shared" si="2"/>
        <v>0</v>
      </c>
      <c r="Y35" s="6">
        <f>SUM($K35:L35)</f>
        <v>571.75</v>
      </c>
      <c r="Z35" s="6">
        <f>SUM($K35:M35)</f>
        <v>571.75</v>
      </c>
      <c r="AA35" s="6">
        <f>SUM($K35:N35)</f>
        <v>571.75</v>
      </c>
      <c r="AB35" s="6">
        <f>SUM($K35:O35)</f>
        <v>571.75</v>
      </c>
      <c r="AC35" s="6">
        <f>SUM($K35:P35)</f>
        <v>571.75</v>
      </c>
      <c r="AD35" s="6">
        <f>SUM($K35:Q35)</f>
        <v>571.75</v>
      </c>
      <c r="AE35" s="6">
        <f>SUM($K35:R35)</f>
        <v>571.75</v>
      </c>
      <c r="AF35" s="6">
        <f>SUM($K35:S35)</f>
        <v>571.75</v>
      </c>
      <c r="AG35" s="6">
        <f>SUM($K35:T35)</f>
        <v>571.75</v>
      </c>
      <c r="AH35" s="6">
        <f>SUM($K35:U35)</f>
        <v>571.75</v>
      </c>
      <c r="AI35" s="6">
        <f>SUM($K35:V35)</f>
        <v>571.75</v>
      </c>
    </row>
    <row r="36" spans="1:35" x14ac:dyDescent="0.3">
      <c r="A36" s="28" t="str">
        <f t="shared" si="0"/>
        <v>53902</v>
      </c>
      <c r="B36" s="7" t="s">
        <v>42</v>
      </c>
      <c r="C36" s="7" t="s">
        <v>8</v>
      </c>
      <c r="D36" s="7" t="s">
        <v>9</v>
      </c>
      <c r="E36" s="7" t="s">
        <v>10</v>
      </c>
      <c r="F36" s="7" t="s">
        <v>8</v>
      </c>
      <c r="G36" s="7" t="s">
        <v>43</v>
      </c>
      <c r="H36" s="7" t="s">
        <v>42</v>
      </c>
      <c r="I36" s="7" t="s">
        <v>11</v>
      </c>
      <c r="J36" s="7" t="s">
        <v>9</v>
      </c>
      <c r="K36" s="7">
        <v>20.79</v>
      </c>
      <c r="L36" s="7">
        <v>142.91</v>
      </c>
      <c r="M36" s="7"/>
      <c r="O36" s="7"/>
      <c r="P36" s="7"/>
      <c r="Q36" s="7"/>
      <c r="R36" s="7"/>
      <c r="S36" s="7"/>
      <c r="V36" s="7"/>
      <c r="X36" s="6">
        <f t="shared" si="2"/>
        <v>20.79</v>
      </c>
      <c r="Y36" s="6">
        <f>SUM($K36:L36)</f>
        <v>163.69999999999999</v>
      </c>
      <c r="Z36" s="6">
        <f>SUM($K36:M36)</f>
        <v>163.69999999999999</v>
      </c>
      <c r="AA36" s="6">
        <f>SUM($K36:N36)</f>
        <v>163.69999999999999</v>
      </c>
      <c r="AB36" s="6">
        <f>SUM($K36:O36)</f>
        <v>163.69999999999999</v>
      </c>
      <c r="AC36" s="6">
        <f>SUM($K36:P36)</f>
        <v>163.69999999999999</v>
      </c>
      <c r="AD36" s="6">
        <f>SUM($K36:Q36)</f>
        <v>163.69999999999999</v>
      </c>
      <c r="AE36" s="6">
        <f>SUM($K36:R36)</f>
        <v>163.69999999999999</v>
      </c>
      <c r="AF36" s="6">
        <f>SUM($K36:S36)</f>
        <v>163.69999999999999</v>
      </c>
      <c r="AG36" s="6">
        <f>SUM($K36:T36)</f>
        <v>163.69999999999999</v>
      </c>
      <c r="AH36" s="6">
        <f>SUM($K36:U36)</f>
        <v>163.69999999999999</v>
      </c>
      <c r="AI36" s="6">
        <f>SUM($K36:V36)</f>
        <v>163.69999999999999</v>
      </c>
    </row>
    <row r="37" spans="1:35" x14ac:dyDescent="0.3">
      <c r="A37" s="28" t="str">
        <f t="shared" si="0"/>
        <v>53917</v>
      </c>
      <c r="B37" s="7" t="s">
        <v>119</v>
      </c>
      <c r="C37" s="7" t="s">
        <v>8</v>
      </c>
      <c r="D37" s="7" t="s">
        <v>9</v>
      </c>
      <c r="E37" s="7" t="s">
        <v>10</v>
      </c>
      <c r="F37" s="7" t="s">
        <v>8</v>
      </c>
      <c r="G37" s="7" t="s">
        <v>120</v>
      </c>
      <c r="H37" s="7" t="s">
        <v>119</v>
      </c>
      <c r="I37" s="7" t="s">
        <v>11</v>
      </c>
      <c r="J37" s="7" t="s">
        <v>9</v>
      </c>
      <c r="K37" s="7">
        <v>0</v>
      </c>
      <c r="L37" s="7">
        <v>0</v>
      </c>
      <c r="M37" s="7"/>
      <c r="O37" s="7"/>
      <c r="P37" s="7"/>
      <c r="Q37" s="7"/>
      <c r="R37" s="7"/>
      <c r="S37" s="7"/>
      <c r="V37" s="7"/>
      <c r="X37" s="6">
        <f t="shared" si="2"/>
        <v>0</v>
      </c>
      <c r="Y37" s="6">
        <f>SUM($K37:L37)</f>
        <v>0</v>
      </c>
      <c r="Z37" s="6">
        <f>SUM($K37:M37)</f>
        <v>0</v>
      </c>
      <c r="AA37" s="6">
        <f>SUM($K37:N37)</f>
        <v>0</v>
      </c>
      <c r="AB37" s="6">
        <f>SUM($K37:O37)</f>
        <v>0</v>
      </c>
      <c r="AC37" s="6">
        <f>SUM($K37:P37)</f>
        <v>0</v>
      </c>
      <c r="AD37" s="6">
        <f>SUM($K37:Q37)</f>
        <v>0</v>
      </c>
      <c r="AE37" s="6">
        <f>SUM($K37:R37)</f>
        <v>0</v>
      </c>
      <c r="AF37" s="6">
        <f>SUM($K37:S37)</f>
        <v>0</v>
      </c>
      <c r="AG37" s="6">
        <f>SUM($K37:T37)</f>
        <v>0</v>
      </c>
      <c r="AH37" s="6">
        <f>SUM($K37:U37)</f>
        <v>0</v>
      </c>
      <c r="AI37" s="6">
        <f>SUM($K37:V37)</f>
        <v>0</v>
      </c>
    </row>
    <row r="38" spans="1:35" x14ac:dyDescent="0.3">
      <c r="A38" s="28" t="str">
        <f t="shared" si="0"/>
        <v>53940</v>
      </c>
      <c r="B38" s="7" t="s">
        <v>44</v>
      </c>
      <c r="C38" s="7" t="s">
        <v>8</v>
      </c>
      <c r="D38" s="7" t="s">
        <v>9</v>
      </c>
      <c r="E38" s="7" t="s">
        <v>10</v>
      </c>
      <c r="F38" s="7" t="s">
        <v>8</v>
      </c>
      <c r="G38" s="7" t="s">
        <v>45</v>
      </c>
      <c r="H38" s="7" t="s">
        <v>44</v>
      </c>
      <c r="I38" s="7" t="s">
        <v>11</v>
      </c>
      <c r="J38" s="7" t="s">
        <v>9</v>
      </c>
      <c r="K38" s="7">
        <v>0</v>
      </c>
      <c r="L38" s="7">
        <v>0</v>
      </c>
      <c r="M38" s="7"/>
      <c r="O38" s="7"/>
      <c r="P38" s="7"/>
      <c r="Q38" s="7"/>
      <c r="R38" s="7"/>
      <c r="S38" s="7"/>
      <c r="V38" s="7"/>
      <c r="X38" s="6">
        <f t="shared" si="2"/>
        <v>0</v>
      </c>
      <c r="Y38" s="6">
        <f>SUM($K38:L38)</f>
        <v>0</v>
      </c>
      <c r="Z38" s="6">
        <f>SUM($K38:M38)</f>
        <v>0</v>
      </c>
      <c r="AA38" s="6">
        <f>SUM($K38:N38)</f>
        <v>0</v>
      </c>
      <c r="AB38" s="6">
        <f>SUM($K38:O38)</f>
        <v>0</v>
      </c>
      <c r="AC38" s="6">
        <f>SUM($K38:P38)</f>
        <v>0</v>
      </c>
      <c r="AD38" s="6">
        <f>SUM($K38:Q38)</f>
        <v>0</v>
      </c>
      <c r="AE38" s="6">
        <f>SUM($K38:R38)</f>
        <v>0</v>
      </c>
      <c r="AF38" s="6">
        <f>SUM($K38:S38)</f>
        <v>0</v>
      </c>
      <c r="AG38" s="6">
        <f>SUM($K38:T38)</f>
        <v>0</v>
      </c>
      <c r="AH38" s="6">
        <f>SUM($K38:U38)</f>
        <v>0</v>
      </c>
      <c r="AI38" s="6">
        <f>SUM($K38:V38)</f>
        <v>0</v>
      </c>
    </row>
    <row r="39" spans="1:35" x14ac:dyDescent="0.3">
      <c r="A39" s="28" t="str">
        <f t="shared" si="0"/>
        <v>53941</v>
      </c>
      <c r="B39" s="7" t="s">
        <v>121</v>
      </c>
      <c r="C39" s="7" t="s">
        <v>8</v>
      </c>
      <c r="D39" s="7" t="s">
        <v>9</v>
      </c>
      <c r="E39" s="7" t="s">
        <v>10</v>
      </c>
      <c r="F39" s="7" t="s">
        <v>8</v>
      </c>
      <c r="G39" s="7" t="s">
        <v>122</v>
      </c>
      <c r="H39" s="7" t="s">
        <v>121</v>
      </c>
      <c r="I39" s="7" t="s">
        <v>11</v>
      </c>
      <c r="J39" s="7" t="s">
        <v>9</v>
      </c>
      <c r="K39" s="7">
        <v>3440.88</v>
      </c>
      <c r="L39" s="7">
        <v>0</v>
      </c>
      <c r="M39" s="7"/>
      <c r="O39" s="7"/>
      <c r="P39" s="7"/>
      <c r="Q39" s="7"/>
      <c r="R39" s="7"/>
      <c r="S39" s="7"/>
      <c r="V39" s="7"/>
      <c r="X39" s="6">
        <f t="shared" si="2"/>
        <v>3440.88</v>
      </c>
      <c r="Y39" s="6">
        <f>SUM($K39:L39)</f>
        <v>3440.88</v>
      </c>
      <c r="Z39" s="6">
        <f>SUM($K39:M39)</f>
        <v>3440.88</v>
      </c>
      <c r="AA39" s="6">
        <f>SUM($K39:N39)</f>
        <v>3440.88</v>
      </c>
      <c r="AB39" s="6">
        <f>SUM($K39:O39)</f>
        <v>3440.88</v>
      </c>
      <c r="AC39" s="6">
        <f>SUM($K39:P39)</f>
        <v>3440.88</v>
      </c>
      <c r="AD39" s="6">
        <f>SUM($K39:Q39)</f>
        <v>3440.88</v>
      </c>
      <c r="AE39" s="6">
        <f>SUM($K39:R39)</f>
        <v>3440.88</v>
      </c>
      <c r="AF39" s="6">
        <f>SUM($K39:S39)</f>
        <v>3440.88</v>
      </c>
      <c r="AG39" s="6">
        <f>SUM($K39:T39)</f>
        <v>3440.88</v>
      </c>
      <c r="AH39" s="6">
        <f>SUM($K39:U39)</f>
        <v>3440.88</v>
      </c>
      <c r="AI39" s="6">
        <f>SUM($K39:V39)</f>
        <v>3440.88</v>
      </c>
    </row>
    <row r="40" spans="1:35" x14ac:dyDescent="0.3">
      <c r="A40" s="28" t="str">
        <f t="shared" si="0"/>
        <v>53944</v>
      </c>
      <c r="B40" s="7" t="s">
        <v>46</v>
      </c>
      <c r="C40" s="7" t="s">
        <v>8</v>
      </c>
      <c r="D40" s="7" t="s">
        <v>9</v>
      </c>
      <c r="E40" s="7" t="s">
        <v>10</v>
      </c>
      <c r="F40" s="7" t="s">
        <v>8</v>
      </c>
      <c r="G40" s="7" t="s">
        <v>47</v>
      </c>
      <c r="H40" s="7" t="s">
        <v>46</v>
      </c>
      <c r="I40" s="7" t="s">
        <v>11</v>
      </c>
      <c r="J40" s="7" t="s">
        <v>9</v>
      </c>
      <c r="K40" s="7">
        <v>220</v>
      </c>
      <c r="L40" s="7">
        <v>0</v>
      </c>
      <c r="M40" s="7"/>
      <c r="O40" s="7"/>
      <c r="P40" s="7"/>
      <c r="Q40" s="7"/>
      <c r="R40" s="7"/>
      <c r="S40" s="7"/>
      <c r="V40" s="7"/>
      <c r="X40" s="6">
        <f t="shared" si="2"/>
        <v>220</v>
      </c>
      <c r="Y40" s="6">
        <f>SUM($K40:L40)</f>
        <v>220</v>
      </c>
      <c r="Z40" s="6">
        <f>SUM($K40:M40)</f>
        <v>220</v>
      </c>
      <c r="AA40" s="6">
        <f>SUM($K40:N40)</f>
        <v>220</v>
      </c>
      <c r="AB40" s="6">
        <f>SUM($K40:O40)</f>
        <v>220</v>
      </c>
      <c r="AC40" s="6">
        <f>SUM($K40:P40)</f>
        <v>220</v>
      </c>
      <c r="AD40" s="6">
        <f>SUM($K40:Q40)</f>
        <v>220</v>
      </c>
      <c r="AE40" s="6">
        <f>SUM($K40:R40)</f>
        <v>220</v>
      </c>
      <c r="AF40" s="6">
        <f>SUM($K40:S40)</f>
        <v>220</v>
      </c>
      <c r="AG40" s="6">
        <f>SUM($K40:T40)</f>
        <v>220</v>
      </c>
      <c r="AH40" s="6">
        <f>SUM($K40:U40)</f>
        <v>220</v>
      </c>
      <c r="AI40" s="6">
        <f>SUM($K40:V40)</f>
        <v>220</v>
      </c>
    </row>
    <row r="41" spans="1:35" x14ac:dyDescent="0.3">
      <c r="A41" s="28" t="str">
        <f t="shared" si="0"/>
        <v>53945</v>
      </c>
      <c r="B41" s="7" t="s">
        <v>48</v>
      </c>
      <c r="C41" s="7" t="s">
        <v>8</v>
      </c>
      <c r="D41" s="7" t="s">
        <v>9</v>
      </c>
      <c r="E41" s="7" t="s">
        <v>10</v>
      </c>
      <c r="F41" s="7" t="s">
        <v>8</v>
      </c>
      <c r="G41" s="7" t="s">
        <v>49</v>
      </c>
      <c r="H41" s="7" t="s">
        <v>48</v>
      </c>
      <c r="I41" s="7" t="s">
        <v>11</v>
      </c>
      <c r="J41" s="7" t="s">
        <v>9</v>
      </c>
      <c r="K41" s="7">
        <v>0</v>
      </c>
      <c r="L41" s="7">
        <v>0</v>
      </c>
      <c r="M41" s="7"/>
      <c r="O41" s="7"/>
      <c r="P41" s="7"/>
      <c r="Q41" s="7"/>
      <c r="R41" s="7"/>
      <c r="S41" s="7"/>
      <c r="V41" s="7"/>
      <c r="X41" s="6">
        <f t="shared" si="2"/>
        <v>0</v>
      </c>
      <c r="Y41" s="6">
        <f>SUM($K41:L41)</f>
        <v>0</v>
      </c>
      <c r="Z41" s="6">
        <f>SUM($K41:M41)</f>
        <v>0</v>
      </c>
      <c r="AA41" s="6">
        <f>SUM($K41:N41)</f>
        <v>0</v>
      </c>
      <c r="AB41" s="6">
        <f>SUM($K41:O41)</f>
        <v>0</v>
      </c>
      <c r="AC41" s="6">
        <f>SUM($K41:P41)</f>
        <v>0</v>
      </c>
      <c r="AD41" s="6">
        <f>SUM($K41:Q41)</f>
        <v>0</v>
      </c>
      <c r="AE41" s="6">
        <f>SUM($K41:R41)</f>
        <v>0</v>
      </c>
      <c r="AF41" s="6">
        <f>SUM($K41:S41)</f>
        <v>0</v>
      </c>
      <c r="AG41" s="6">
        <f>SUM($K41:T41)</f>
        <v>0</v>
      </c>
      <c r="AH41" s="6">
        <f>SUM($K41:U41)</f>
        <v>0</v>
      </c>
      <c r="AI41" s="6">
        <f>SUM($K41:V41)</f>
        <v>0</v>
      </c>
    </row>
    <row r="42" spans="1:35" x14ac:dyDescent="0.3">
      <c r="A42" s="28" t="str">
        <f t="shared" si="0"/>
        <v>53950</v>
      </c>
      <c r="B42" s="7" t="s">
        <v>123</v>
      </c>
      <c r="C42" s="7" t="s">
        <v>8</v>
      </c>
      <c r="D42" s="7" t="s">
        <v>9</v>
      </c>
      <c r="E42" s="7" t="s">
        <v>10</v>
      </c>
      <c r="F42" s="7" t="s">
        <v>8</v>
      </c>
      <c r="G42" s="7" t="s">
        <v>124</v>
      </c>
      <c r="H42" s="7" t="s">
        <v>123</v>
      </c>
      <c r="I42" s="7" t="s">
        <v>11</v>
      </c>
      <c r="J42" s="7" t="s">
        <v>9</v>
      </c>
      <c r="K42" s="7">
        <v>610.72</v>
      </c>
      <c r="L42" s="7">
        <v>379.94</v>
      </c>
      <c r="M42" s="7"/>
      <c r="O42" s="7"/>
      <c r="P42" s="7"/>
      <c r="Q42" s="7"/>
      <c r="R42" s="7"/>
      <c r="S42" s="7"/>
      <c r="V42" s="7"/>
      <c r="X42" s="6">
        <f t="shared" si="2"/>
        <v>610.72</v>
      </c>
      <c r="Y42" s="6">
        <f>SUM($K42:L42)</f>
        <v>990.66000000000008</v>
      </c>
      <c r="Z42" s="6">
        <f>SUM($K42:M42)</f>
        <v>990.66000000000008</v>
      </c>
      <c r="AA42" s="6">
        <f>SUM($K42:N42)</f>
        <v>990.66000000000008</v>
      </c>
      <c r="AB42" s="6">
        <f>SUM($K42:O42)</f>
        <v>990.66000000000008</v>
      </c>
      <c r="AC42" s="6">
        <f>SUM($K42:P42)</f>
        <v>990.66000000000008</v>
      </c>
      <c r="AD42" s="6">
        <f>SUM($K42:Q42)</f>
        <v>990.66000000000008</v>
      </c>
      <c r="AE42" s="6">
        <f>SUM($K42:R42)</f>
        <v>990.66000000000008</v>
      </c>
      <c r="AF42" s="6">
        <f>SUM($K42:S42)</f>
        <v>990.66000000000008</v>
      </c>
      <c r="AG42" s="6">
        <f>SUM($K42:T42)</f>
        <v>990.66000000000008</v>
      </c>
      <c r="AH42" s="6">
        <f>SUM($K42:U42)</f>
        <v>990.66000000000008</v>
      </c>
      <c r="AI42" s="6">
        <f>SUM($K42:V42)</f>
        <v>990.66000000000008</v>
      </c>
    </row>
    <row r="43" spans="1:35" x14ac:dyDescent="0.3">
      <c r="A43" s="28" t="str">
        <f t="shared" si="0"/>
        <v>54</v>
      </c>
      <c r="B43" s="7" t="s">
        <v>50</v>
      </c>
      <c r="C43" s="7" t="s">
        <v>8</v>
      </c>
      <c r="D43" s="7" t="s">
        <v>9</v>
      </c>
      <c r="E43" s="7" t="s">
        <v>10</v>
      </c>
      <c r="F43" s="7" t="s">
        <v>8</v>
      </c>
      <c r="G43" s="7" t="s">
        <v>51</v>
      </c>
      <c r="H43" s="7" t="s">
        <v>50</v>
      </c>
      <c r="I43" s="7" t="s">
        <v>11</v>
      </c>
      <c r="J43" s="7" t="s">
        <v>9</v>
      </c>
      <c r="K43" s="7">
        <v>0</v>
      </c>
      <c r="L43" s="7">
        <v>0</v>
      </c>
      <c r="M43" s="7"/>
      <c r="O43" s="7"/>
      <c r="P43" s="7"/>
      <c r="Q43" s="7"/>
      <c r="R43" s="7"/>
      <c r="S43" s="7"/>
      <c r="V43" s="7"/>
      <c r="X43" s="6">
        <f t="shared" si="2"/>
        <v>0</v>
      </c>
      <c r="Y43" s="6">
        <f>SUM($K43:L43)</f>
        <v>0</v>
      </c>
      <c r="Z43" s="6">
        <f>SUM($K43:M43)</f>
        <v>0</v>
      </c>
      <c r="AA43" s="6">
        <f>SUM($K43:N43)</f>
        <v>0</v>
      </c>
      <c r="AB43" s="6">
        <f>SUM($K43:O43)</f>
        <v>0</v>
      </c>
      <c r="AC43" s="6">
        <f>SUM($K43:P43)</f>
        <v>0</v>
      </c>
      <c r="AD43" s="6">
        <f>SUM($K43:Q43)</f>
        <v>0</v>
      </c>
      <c r="AE43" s="6">
        <f>SUM($K43:R43)</f>
        <v>0</v>
      </c>
      <c r="AF43" s="6">
        <f>SUM($K43:S43)</f>
        <v>0</v>
      </c>
      <c r="AG43" s="6">
        <f>SUM($K43:T43)</f>
        <v>0</v>
      </c>
      <c r="AH43" s="6">
        <f>SUM($K43:U43)</f>
        <v>0</v>
      </c>
      <c r="AI43" s="6">
        <f>SUM($K43:V43)</f>
        <v>0</v>
      </c>
    </row>
    <row r="44" spans="1:35" x14ac:dyDescent="0.3">
      <c r="A44" s="28" t="str">
        <f t="shared" si="0"/>
        <v>42</v>
      </c>
      <c r="B44" s="7" t="s">
        <v>125</v>
      </c>
      <c r="C44" s="7" t="s">
        <v>8</v>
      </c>
      <c r="D44" s="7" t="s">
        <v>52</v>
      </c>
      <c r="E44" s="7" t="s">
        <v>10</v>
      </c>
      <c r="F44" s="7" t="s">
        <v>8</v>
      </c>
      <c r="G44" s="7" t="s">
        <v>126</v>
      </c>
      <c r="H44" s="7" t="s">
        <v>125</v>
      </c>
      <c r="I44" s="7" t="s">
        <v>53</v>
      </c>
      <c r="J44" s="7" t="s">
        <v>52</v>
      </c>
      <c r="K44" s="7">
        <v>-113487.25</v>
      </c>
      <c r="L44" s="7">
        <v>-111366.5</v>
      </c>
      <c r="M44" s="7"/>
      <c r="O44" s="7"/>
      <c r="P44" s="7"/>
      <c r="Q44" s="7"/>
      <c r="R44" s="7"/>
      <c r="S44" s="7"/>
      <c r="V44" s="7"/>
      <c r="X44" s="6">
        <f t="shared" si="2"/>
        <v>-113487.25</v>
      </c>
      <c r="Y44" s="6">
        <f>SUM($K44:L44)</f>
        <v>-224853.75</v>
      </c>
      <c r="Z44" s="6">
        <f>SUM($K44:M44)</f>
        <v>-224853.75</v>
      </c>
      <c r="AA44" s="6">
        <f>SUM($K44:N44)</f>
        <v>-224853.75</v>
      </c>
      <c r="AB44" s="6">
        <f>SUM($K44:O44)</f>
        <v>-224853.75</v>
      </c>
      <c r="AC44" s="6">
        <f>SUM($K44:P44)</f>
        <v>-224853.75</v>
      </c>
      <c r="AD44" s="6">
        <f>SUM($K44:Q44)</f>
        <v>-224853.75</v>
      </c>
      <c r="AE44" s="6">
        <f>SUM($K44:R44)</f>
        <v>-224853.75</v>
      </c>
      <c r="AF44" s="6">
        <f>SUM($K44:S44)</f>
        <v>-224853.75</v>
      </c>
      <c r="AG44" s="6">
        <f>SUM($K44:T44)</f>
        <v>-224853.75</v>
      </c>
      <c r="AH44" s="6">
        <f>SUM($K44:U44)</f>
        <v>-224853.75</v>
      </c>
      <c r="AI44" s="6">
        <f>SUM($K44:V44)</f>
        <v>-224853.75</v>
      </c>
    </row>
    <row r="45" spans="1:35" x14ac:dyDescent="0.3">
      <c r="A45" s="28" t="str">
        <f t="shared" si="0"/>
        <v>42</v>
      </c>
      <c r="B45" s="7" t="s">
        <v>127</v>
      </c>
      <c r="C45" s="7" t="s">
        <v>8</v>
      </c>
      <c r="D45" s="7" t="s">
        <v>52</v>
      </c>
      <c r="E45" s="7" t="s">
        <v>10</v>
      </c>
      <c r="F45" s="7" t="s">
        <v>8</v>
      </c>
      <c r="G45" s="7" t="s">
        <v>128</v>
      </c>
      <c r="H45" s="7" t="s">
        <v>127</v>
      </c>
      <c r="I45" s="7" t="s">
        <v>53</v>
      </c>
      <c r="J45" s="7" t="s">
        <v>52</v>
      </c>
      <c r="K45" s="7">
        <v>-4713.3999999999996</v>
      </c>
      <c r="L45" s="7">
        <v>-4713.3999999999996</v>
      </c>
      <c r="M45" s="7"/>
      <c r="O45" s="7"/>
      <c r="P45" s="7"/>
      <c r="Q45" s="7"/>
      <c r="R45" s="7"/>
      <c r="S45" s="7"/>
      <c r="V45" s="7"/>
      <c r="X45" s="6">
        <f t="shared" si="2"/>
        <v>-4713.3999999999996</v>
      </c>
      <c r="Y45" s="6">
        <f>SUM($K45:L45)</f>
        <v>-9426.7999999999993</v>
      </c>
      <c r="Z45" s="6">
        <f>SUM($K45:M45)</f>
        <v>-9426.7999999999993</v>
      </c>
      <c r="AA45" s="6">
        <f>SUM($K45:N45)</f>
        <v>-9426.7999999999993</v>
      </c>
      <c r="AB45" s="6">
        <f>SUM($K45:O45)</f>
        <v>-9426.7999999999993</v>
      </c>
      <c r="AC45" s="6">
        <f>SUM($K45:P45)</f>
        <v>-9426.7999999999993</v>
      </c>
      <c r="AD45" s="6">
        <f>SUM($K45:Q45)</f>
        <v>-9426.7999999999993</v>
      </c>
      <c r="AE45" s="6">
        <f>SUM($K45:R45)</f>
        <v>-9426.7999999999993</v>
      </c>
      <c r="AF45" s="6">
        <f>SUM($K45:S45)</f>
        <v>-9426.7999999999993</v>
      </c>
      <c r="AG45" s="6">
        <f>SUM($K45:T45)</f>
        <v>-9426.7999999999993</v>
      </c>
      <c r="AH45" s="6">
        <f>SUM($K45:U45)</f>
        <v>-9426.7999999999993</v>
      </c>
      <c r="AI45" s="6">
        <f>SUM($K45:V45)</f>
        <v>-9426.7999999999993</v>
      </c>
    </row>
    <row r="46" spans="1:35" x14ac:dyDescent="0.3">
      <c r="A46" s="28" t="str">
        <f t="shared" si="0"/>
        <v>42</v>
      </c>
      <c r="B46" s="7" t="s">
        <v>129</v>
      </c>
      <c r="C46" s="7" t="s">
        <v>8</v>
      </c>
      <c r="D46" s="7" t="s">
        <v>52</v>
      </c>
      <c r="E46" s="7" t="s">
        <v>10</v>
      </c>
      <c r="F46" s="7" t="s">
        <v>8</v>
      </c>
      <c r="G46" s="7" t="s">
        <v>130</v>
      </c>
      <c r="H46" s="7" t="s">
        <v>129</v>
      </c>
      <c r="I46" s="7" t="s">
        <v>53</v>
      </c>
      <c r="J46" s="7" t="s">
        <v>52</v>
      </c>
      <c r="K46" s="7">
        <v>0</v>
      </c>
      <c r="L46" s="7">
        <v>0</v>
      </c>
      <c r="M46" s="7"/>
      <c r="O46" s="7"/>
      <c r="P46" s="7"/>
      <c r="Q46" s="7"/>
      <c r="R46" s="7"/>
      <c r="S46" s="7"/>
      <c r="V46" s="7"/>
      <c r="X46" s="6">
        <f t="shared" si="2"/>
        <v>0</v>
      </c>
      <c r="Y46" s="6">
        <f>SUM($K46:L46)</f>
        <v>0</v>
      </c>
      <c r="Z46" s="6">
        <f>SUM($K46:M46)</f>
        <v>0</v>
      </c>
      <c r="AA46" s="6">
        <f>SUM($K46:N46)</f>
        <v>0</v>
      </c>
      <c r="AB46" s="6">
        <f>SUM($K46:O46)</f>
        <v>0</v>
      </c>
      <c r="AC46" s="6">
        <f>SUM($K46:P46)</f>
        <v>0</v>
      </c>
      <c r="AD46" s="6">
        <f>SUM($K46:Q46)</f>
        <v>0</v>
      </c>
      <c r="AE46" s="6">
        <f>SUM($K46:R46)</f>
        <v>0</v>
      </c>
      <c r="AF46" s="6">
        <f>SUM($K46:S46)</f>
        <v>0</v>
      </c>
      <c r="AG46" s="6">
        <f>SUM($K46:T46)</f>
        <v>0</v>
      </c>
      <c r="AH46" s="6">
        <f>SUM($K46:U46)</f>
        <v>0</v>
      </c>
      <c r="AI46" s="6">
        <f>SUM($K46:V46)</f>
        <v>0</v>
      </c>
    </row>
    <row r="47" spans="1:35" x14ac:dyDescent="0.3">
      <c r="A47" s="28" t="str">
        <f t="shared" si="0"/>
        <v>42</v>
      </c>
      <c r="B47" s="7" t="s">
        <v>131</v>
      </c>
      <c r="C47" s="7" t="s">
        <v>8</v>
      </c>
      <c r="D47" s="7" t="s">
        <v>52</v>
      </c>
      <c r="E47" s="7" t="s">
        <v>10</v>
      </c>
      <c r="F47" s="7" t="s">
        <v>8</v>
      </c>
      <c r="G47" s="7" t="s">
        <v>132</v>
      </c>
      <c r="H47" s="7" t="s">
        <v>131</v>
      </c>
      <c r="I47" s="7" t="s">
        <v>53</v>
      </c>
      <c r="J47" s="7" t="s">
        <v>52</v>
      </c>
      <c r="K47" s="7">
        <v>0</v>
      </c>
      <c r="L47" s="7">
        <v>-346.25</v>
      </c>
      <c r="M47" s="7"/>
      <c r="O47" s="7"/>
      <c r="P47" s="7"/>
      <c r="Q47" s="7"/>
      <c r="R47" s="7"/>
      <c r="S47" s="7"/>
      <c r="V47" s="7"/>
      <c r="X47" s="6">
        <f t="shared" si="2"/>
        <v>0</v>
      </c>
      <c r="Y47" s="6">
        <f>SUM($K47:L47)</f>
        <v>-346.25</v>
      </c>
      <c r="Z47" s="6">
        <f>SUM($K47:M47)</f>
        <v>-346.25</v>
      </c>
      <c r="AA47" s="6">
        <f>SUM($K47:N47)</f>
        <v>-346.25</v>
      </c>
      <c r="AB47" s="6">
        <f>SUM($K47:O47)</f>
        <v>-346.25</v>
      </c>
      <c r="AC47" s="6">
        <f>SUM($K47:P47)</f>
        <v>-346.25</v>
      </c>
      <c r="AD47" s="6">
        <f>SUM($K47:Q47)</f>
        <v>-346.25</v>
      </c>
      <c r="AE47" s="6">
        <f>SUM($K47:R47)</f>
        <v>-346.25</v>
      </c>
      <c r="AF47" s="6">
        <f>SUM($K47:S47)</f>
        <v>-346.25</v>
      </c>
      <c r="AG47" s="6">
        <f>SUM($K47:T47)</f>
        <v>-346.25</v>
      </c>
      <c r="AH47" s="6">
        <f>SUM($K47:U47)</f>
        <v>-346.25</v>
      </c>
      <c r="AI47" s="6">
        <f>SUM($K47:V47)</f>
        <v>-346.25</v>
      </c>
    </row>
    <row r="48" spans="1:35" x14ac:dyDescent="0.3">
      <c r="A48" s="28" t="str">
        <f t="shared" si="0"/>
        <v>42</v>
      </c>
      <c r="B48" s="7" t="s">
        <v>133</v>
      </c>
      <c r="C48" s="7" t="s">
        <v>8</v>
      </c>
      <c r="D48" s="7" t="s">
        <v>52</v>
      </c>
      <c r="E48" s="7" t="s">
        <v>10</v>
      </c>
      <c r="F48" s="7" t="s">
        <v>8</v>
      </c>
      <c r="G48" s="7" t="s">
        <v>134</v>
      </c>
      <c r="H48" s="7" t="s">
        <v>133</v>
      </c>
      <c r="I48" s="7" t="s">
        <v>53</v>
      </c>
      <c r="J48" s="7" t="s">
        <v>52</v>
      </c>
      <c r="K48" s="7">
        <v>-66740.88</v>
      </c>
      <c r="L48" s="7">
        <v>-71581.14</v>
      </c>
      <c r="M48" s="7"/>
      <c r="O48" s="7"/>
      <c r="P48" s="7"/>
      <c r="Q48" s="7"/>
      <c r="R48" s="7"/>
      <c r="S48" s="7"/>
      <c r="V48" s="7"/>
      <c r="X48" s="6">
        <f t="shared" si="2"/>
        <v>-66740.88</v>
      </c>
      <c r="Y48" s="6">
        <f>SUM($K48:L48)</f>
        <v>-138322.02000000002</v>
      </c>
      <c r="Z48" s="6">
        <f>SUM($K48:M48)</f>
        <v>-138322.02000000002</v>
      </c>
      <c r="AA48" s="6">
        <f>SUM($K48:N48)</f>
        <v>-138322.02000000002</v>
      </c>
      <c r="AB48" s="6">
        <f>SUM($K48:O48)</f>
        <v>-138322.02000000002</v>
      </c>
      <c r="AC48" s="6">
        <f>SUM($K48:P48)</f>
        <v>-138322.02000000002</v>
      </c>
      <c r="AD48" s="6">
        <f>SUM($K48:Q48)</f>
        <v>-138322.02000000002</v>
      </c>
      <c r="AE48" s="6">
        <f>SUM($K48:R48)</f>
        <v>-138322.02000000002</v>
      </c>
      <c r="AF48" s="6">
        <f>SUM($K48:S48)</f>
        <v>-138322.02000000002</v>
      </c>
      <c r="AG48" s="6">
        <f>SUM($K48:T48)</f>
        <v>-138322.02000000002</v>
      </c>
      <c r="AH48" s="6">
        <f>SUM($K48:U48)</f>
        <v>-138322.02000000002</v>
      </c>
      <c r="AI48" s="6">
        <f>SUM($K48:V48)</f>
        <v>-138322.02000000002</v>
      </c>
    </row>
    <row r="49" spans="1:35" x14ac:dyDescent="0.3">
      <c r="A49" s="28"/>
      <c r="B49" s="7"/>
      <c r="C49" s="7"/>
      <c r="D49" s="7"/>
      <c r="E49" s="7"/>
      <c r="F49" s="7"/>
      <c r="G49" s="7"/>
      <c r="H49" s="7"/>
      <c r="I49" s="7"/>
      <c r="J49" s="7"/>
      <c r="K49" s="11"/>
      <c r="M49" s="11"/>
      <c r="N49" s="11"/>
      <c r="O49" s="11"/>
      <c r="Q49" s="11"/>
      <c r="R49" s="11"/>
      <c r="S49" s="28"/>
      <c r="T49" s="11"/>
      <c r="U49" s="11"/>
      <c r="V49" s="11"/>
    </row>
    <row r="50" spans="1:35" x14ac:dyDescent="0.3">
      <c r="K50" s="12"/>
      <c r="L50" s="12"/>
      <c r="M50" s="12"/>
      <c r="O50" s="12"/>
      <c r="Q50" s="12"/>
      <c r="R50" s="12"/>
      <c r="S50" s="12"/>
      <c r="T50" s="12"/>
      <c r="U50" s="12"/>
      <c r="V50" s="12"/>
    </row>
    <row r="52" spans="1:35" x14ac:dyDescent="0.3">
      <c r="B52" s="7" t="s">
        <v>125</v>
      </c>
      <c r="N52" s="6"/>
      <c r="T52" s="6"/>
      <c r="U52" s="6"/>
      <c r="X52" s="6">
        <f>X44</f>
        <v>-113487.25</v>
      </c>
      <c r="Y52" s="6">
        <f t="shared" ref="Y52:AI52" si="3">Y44</f>
        <v>-224853.75</v>
      </c>
      <c r="Z52" s="6">
        <f t="shared" si="3"/>
        <v>-224853.75</v>
      </c>
      <c r="AA52" s="6">
        <f t="shared" si="3"/>
        <v>-224853.75</v>
      </c>
      <c r="AB52" s="6">
        <f t="shared" si="3"/>
        <v>-224853.75</v>
      </c>
      <c r="AC52" s="6">
        <f t="shared" si="3"/>
        <v>-224853.75</v>
      </c>
      <c r="AD52" s="6">
        <f t="shared" si="3"/>
        <v>-224853.75</v>
      </c>
      <c r="AE52" s="6">
        <f t="shared" si="3"/>
        <v>-224853.75</v>
      </c>
      <c r="AF52" s="6">
        <f t="shared" si="3"/>
        <v>-224853.75</v>
      </c>
      <c r="AG52" s="6">
        <f t="shared" si="3"/>
        <v>-224853.75</v>
      </c>
      <c r="AH52" s="6">
        <f t="shared" si="3"/>
        <v>-224853.75</v>
      </c>
      <c r="AI52" s="6">
        <f t="shared" si="3"/>
        <v>-224853.75</v>
      </c>
    </row>
    <row r="53" spans="1:35" x14ac:dyDescent="0.3">
      <c r="B53" s="7" t="s">
        <v>129</v>
      </c>
      <c r="N53" s="6"/>
      <c r="T53" s="6"/>
      <c r="U53" s="6"/>
      <c r="X53" s="6">
        <f>X46</f>
        <v>0</v>
      </c>
      <c r="Y53" s="6">
        <f t="shared" ref="Y53:AI53" si="4">Y46</f>
        <v>0</v>
      </c>
      <c r="Z53" s="6">
        <f t="shared" si="4"/>
        <v>0</v>
      </c>
      <c r="AA53" s="6">
        <f t="shared" si="4"/>
        <v>0</v>
      </c>
      <c r="AB53" s="6">
        <f t="shared" si="4"/>
        <v>0</v>
      </c>
      <c r="AC53" s="6">
        <f t="shared" si="4"/>
        <v>0</v>
      </c>
      <c r="AD53" s="6">
        <f t="shared" si="4"/>
        <v>0</v>
      </c>
      <c r="AE53" s="6">
        <f t="shared" si="4"/>
        <v>0</v>
      </c>
      <c r="AF53" s="6">
        <f t="shared" si="4"/>
        <v>0</v>
      </c>
      <c r="AG53" s="6">
        <f t="shared" si="4"/>
        <v>0</v>
      </c>
      <c r="AH53" s="6">
        <f t="shared" si="4"/>
        <v>0</v>
      </c>
      <c r="AI53" s="6">
        <f t="shared" si="4"/>
        <v>0</v>
      </c>
    </row>
    <row r="54" spans="1:35" x14ac:dyDescent="0.3">
      <c r="B54" s="7" t="s">
        <v>133</v>
      </c>
      <c r="N54" s="6"/>
      <c r="T54" s="6"/>
      <c r="U54" s="6"/>
      <c r="X54" s="6">
        <f>X48</f>
        <v>-66740.88</v>
      </c>
      <c r="Y54" s="6">
        <f t="shared" ref="Y54:AI55" si="5">Y48</f>
        <v>-138322.02000000002</v>
      </c>
      <c r="Z54" s="6">
        <f t="shared" si="5"/>
        <v>-138322.02000000002</v>
      </c>
      <c r="AA54" s="6">
        <f t="shared" si="5"/>
        <v>-138322.02000000002</v>
      </c>
      <c r="AB54" s="6">
        <f t="shared" si="5"/>
        <v>-138322.02000000002</v>
      </c>
      <c r="AC54" s="6">
        <f t="shared" si="5"/>
        <v>-138322.02000000002</v>
      </c>
      <c r="AD54" s="6">
        <f t="shared" si="5"/>
        <v>-138322.02000000002</v>
      </c>
      <c r="AE54" s="6">
        <f t="shared" si="5"/>
        <v>-138322.02000000002</v>
      </c>
      <c r="AF54" s="6">
        <f t="shared" si="5"/>
        <v>-138322.02000000002</v>
      </c>
      <c r="AG54" s="6">
        <f t="shared" si="5"/>
        <v>-138322.02000000002</v>
      </c>
      <c r="AH54" s="6">
        <f t="shared" si="5"/>
        <v>-138322.02000000002</v>
      </c>
      <c r="AI54" s="6">
        <f t="shared" si="5"/>
        <v>-138322.02000000002</v>
      </c>
    </row>
    <row r="55" spans="1:35" x14ac:dyDescent="0.3">
      <c r="B55" s="7" t="s">
        <v>135</v>
      </c>
      <c r="N55" s="6"/>
      <c r="T55" s="6"/>
      <c r="U55" s="6"/>
      <c r="X55" s="6">
        <f>X49</f>
        <v>0</v>
      </c>
      <c r="Y55" s="6">
        <f t="shared" si="5"/>
        <v>0</v>
      </c>
      <c r="Z55" s="6">
        <f t="shared" si="5"/>
        <v>0</v>
      </c>
      <c r="AA55" s="6">
        <f t="shared" si="5"/>
        <v>0</v>
      </c>
      <c r="AB55" s="6">
        <f t="shared" si="5"/>
        <v>0</v>
      </c>
      <c r="AC55" s="6">
        <f t="shared" si="5"/>
        <v>0</v>
      </c>
      <c r="AD55" s="6">
        <f t="shared" si="5"/>
        <v>0</v>
      </c>
      <c r="AE55" s="6">
        <f t="shared" si="5"/>
        <v>0</v>
      </c>
      <c r="AF55" s="6">
        <f t="shared" si="5"/>
        <v>0</v>
      </c>
      <c r="AG55" s="6">
        <f t="shared" si="5"/>
        <v>0</v>
      </c>
      <c r="AH55" s="6">
        <f t="shared" si="5"/>
        <v>0</v>
      </c>
      <c r="AI55" s="6">
        <f t="shared" si="5"/>
        <v>0</v>
      </c>
    </row>
    <row r="56" spans="1:35" x14ac:dyDescent="0.3">
      <c r="B56" s="7" t="s">
        <v>127</v>
      </c>
      <c r="N56" s="6"/>
      <c r="T56" s="6"/>
      <c r="U56" s="6"/>
      <c r="X56" s="6">
        <f>X45</f>
        <v>-4713.3999999999996</v>
      </c>
      <c r="Y56" s="6">
        <f t="shared" ref="Y56:AI56" si="6">Y45</f>
        <v>-9426.7999999999993</v>
      </c>
      <c r="Z56" s="6">
        <f t="shared" si="6"/>
        <v>-9426.7999999999993</v>
      </c>
      <c r="AA56" s="6">
        <f t="shared" si="6"/>
        <v>-9426.7999999999993</v>
      </c>
      <c r="AB56" s="6">
        <f t="shared" si="6"/>
        <v>-9426.7999999999993</v>
      </c>
      <c r="AC56" s="6">
        <f t="shared" si="6"/>
        <v>-9426.7999999999993</v>
      </c>
      <c r="AD56" s="6">
        <f t="shared" si="6"/>
        <v>-9426.7999999999993</v>
      </c>
      <c r="AE56" s="6">
        <f t="shared" si="6"/>
        <v>-9426.7999999999993</v>
      </c>
      <c r="AF56" s="6">
        <f t="shared" si="6"/>
        <v>-9426.7999999999993</v>
      </c>
      <c r="AG56" s="6">
        <f t="shared" si="6"/>
        <v>-9426.7999999999993</v>
      </c>
      <c r="AH56" s="6">
        <f t="shared" si="6"/>
        <v>-9426.7999999999993</v>
      </c>
      <c r="AI56" s="6">
        <f t="shared" si="6"/>
        <v>-9426.7999999999993</v>
      </c>
    </row>
    <row r="57" spans="1:35" x14ac:dyDescent="0.3">
      <c r="B57" s="7" t="s">
        <v>131</v>
      </c>
      <c r="N57" s="6"/>
      <c r="T57" s="6"/>
      <c r="U57" s="6"/>
      <c r="X57" s="6">
        <f>X47</f>
        <v>0</v>
      </c>
      <c r="Y57" s="6">
        <f t="shared" ref="Y57:AI57" si="7">Y47</f>
        <v>-346.25</v>
      </c>
      <c r="Z57" s="6">
        <f t="shared" si="7"/>
        <v>-346.25</v>
      </c>
      <c r="AA57" s="6">
        <f t="shared" si="7"/>
        <v>-346.25</v>
      </c>
      <c r="AB57" s="6">
        <f t="shared" si="7"/>
        <v>-346.25</v>
      </c>
      <c r="AC57" s="6">
        <f t="shared" si="7"/>
        <v>-346.25</v>
      </c>
      <c r="AD57" s="6">
        <f t="shared" si="7"/>
        <v>-346.25</v>
      </c>
      <c r="AE57" s="6">
        <f t="shared" si="7"/>
        <v>-346.25</v>
      </c>
      <c r="AF57" s="6">
        <f t="shared" si="7"/>
        <v>-346.25</v>
      </c>
      <c r="AG57" s="6">
        <f t="shared" si="7"/>
        <v>-346.25</v>
      </c>
      <c r="AH57" s="6">
        <f t="shared" si="7"/>
        <v>-346.25</v>
      </c>
      <c r="AI57" s="6">
        <f t="shared" si="7"/>
        <v>-346.25</v>
      </c>
    </row>
    <row r="58" spans="1:35" x14ac:dyDescent="0.3">
      <c r="B58">
        <v>51</v>
      </c>
      <c r="X58" s="6">
        <f t="shared" ref="X58:AI59" si="8">SUMIF($A$2:$A$49,$B58,X$2:X$49)</f>
        <v>39903.49</v>
      </c>
      <c r="Y58" s="6">
        <f t="shared" si="8"/>
        <v>88181.569999999992</v>
      </c>
      <c r="Z58" s="6">
        <f t="shared" si="8"/>
        <v>88181.569999999992</v>
      </c>
      <c r="AA58" s="6">
        <f t="shared" si="8"/>
        <v>88181.569999999992</v>
      </c>
      <c r="AB58" s="6">
        <f t="shared" si="8"/>
        <v>88181.569999999992</v>
      </c>
      <c r="AC58" s="6">
        <f t="shared" si="8"/>
        <v>88181.569999999992</v>
      </c>
      <c r="AD58" s="6">
        <f t="shared" si="8"/>
        <v>88181.569999999992</v>
      </c>
      <c r="AE58" s="6">
        <f t="shared" si="8"/>
        <v>88181.569999999992</v>
      </c>
      <c r="AF58" s="6">
        <f t="shared" si="8"/>
        <v>88181.569999999992</v>
      </c>
      <c r="AG58" s="6">
        <f t="shared" si="8"/>
        <v>88181.569999999992</v>
      </c>
      <c r="AH58" s="6">
        <f t="shared" si="8"/>
        <v>88181.569999999992</v>
      </c>
      <c r="AI58" s="6">
        <f t="shared" si="8"/>
        <v>88181.569999999992</v>
      </c>
    </row>
    <row r="59" spans="1:35" x14ac:dyDescent="0.3">
      <c r="B59">
        <v>52</v>
      </c>
      <c r="X59" s="6">
        <f t="shared" si="8"/>
        <v>60016.159999999996</v>
      </c>
      <c r="Y59" s="6">
        <f t="shared" si="8"/>
        <v>66878.930000000008</v>
      </c>
      <c r="Z59" s="6">
        <f t="shared" si="8"/>
        <v>66878.930000000008</v>
      </c>
      <c r="AA59" s="6">
        <f t="shared" si="8"/>
        <v>66878.930000000008</v>
      </c>
      <c r="AB59" s="6">
        <f t="shared" si="8"/>
        <v>66878.930000000008</v>
      </c>
      <c r="AC59" s="6">
        <f t="shared" si="8"/>
        <v>66878.930000000008</v>
      </c>
      <c r="AD59" s="6">
        <f t="shared" si="8"/>
        <v>66878.930000000008</v>
      </c>
      <c r="AE59" s="6">
        <f t="shared" si="8"/>
        <v>66878.930000000008</v>
      </c>
      <c r="AF59" s="6">
        <f t="shared" si="8"/>
        <v>66878.930000000008</v>
      </c>
      <c r="AG59" s="6">
        <f t="shared" si="8"/>
        <v>66878.930000000008</v>
      </c>
      <c r="AH59" s="6">
        <f t="shared" si="8"/>
        <v>66878.930000000008</v>
      </c>
      <c r="AI59" s="6">
        <f t="shared" si="8"/>
        <v>66878.930000000008</v>
      </c>
    </row>
    <row r="60" spans="1:35" x14ac:dyDescent="0.3">
      <c r="B60" s="7" t="s">
        <v>36</v>
      </c>
      <c r="X60" s="6">
        <f t="shared" ref="X60:AI64" si="9">X18</f>
        <v>0</v>
      </c>
      <c r="Y60" s="6">
        <f t="shared" si="9"/>
        <v>0</v>
      </c>
      <c r="Z60" s="6">
        <f t="shared" si="9"/>
        <v>0</v>
      </c>
      <c r="AA60" s="6">
        <f t="shared" si="9"/>
        <v>0</v>
      </c>
      <c r="AB60" s="6">
        <f t="shared" si="9"/>
        <v>0</v>
      </c>
      <c r="AC60" s="6">
        <f t="shared" si="9"/>
        <v>0</v>
      </c>
      <c r="AD60" s="6">
        <f t="shared" si="9"/>
        <v>0</v>
      </c>
      <c r="AE60" s="6">
        <f t="shared" si="9"/>
        <v>0</v>
      </c>
      <c r="AF60" s="6">
        <f t="shared" si="9"/>
        <v>0</v>
      </c>
      <c r="AG60" s="6">
        <f t="shared" si="9"/>
        <v>0</v>
      </c>
      <c r="AH60" s="6">
        <f t="shared" si="9"/>
        <v>0</v>
      </c>
      <c r="AI60" s="6">
        <f t="shared" si="9"/>
        <v>0</v>
      </c>
    </row>
    <row r="61" spans="1:35" x14ac:dyDescent="0.3">
      <c r="B61" s="7" t="s">
        <v>97</v>
      </c>
      <c r="X61" s="6">
        <f t="shared" si="9"/>
        <v>0</v>
      </c>
      <c r="Y61" s="6">
        <f t="shared" si="9"/>
        <v>13276.86</v>
      </c>
      <c r="Z61" s="6">
        <f t="shared" si="9"/>
        <v>13276.86</v>
      </c>
      <c r="AA61" s="6">
        <f t="shared" si="9"/>
        <v>13276.86</v>
      </c>
      <c r="AB61" s="6">
        <f t="shared" si="9"/>
        <v>13276.86</v>
      </c>
      <c r="AC61" s="6">
        <f t="shared" si="9"/>
        <v>13276.86</v>
      </c>
      <c r="AD61" s="6">
        <f t="shared" si="9"/>
        <v>13276.86</v>
      </c>
      <c r="AE61" s="6">
        <f t="shared" si="9"/>
        <v>13276.86</v>
      </c>
      <c r="AF61" s="6">
        <f t="shared" si="9"/>
        <v>13276.86</v>
      </c>
      <c r="AG61" s="6">
        <f t="shared" si="9"/>
        <v>13276.86</v>
      </c>
      <c r="AH61" s="6">
        <f t="shared" si="9"/>
        <v>13276.86</v>
      </c>
      <c r="AI61" s="6">
        <f t="shared" si="9"/>
        <v>13276.86</v>
      </c>
    </row>
    <row r="62" spans="1:35" x14ac:dyDescent="0.3">
      <c r="B62" s="7" t="s">
        <v>99</v>
      </c>
      <c r="X62" s="6">
        <f t="shared" si="9"/>
        <v>0</v>
      </c>
      <c r="Y62" s="6">
        <f t="shared" si="9"/>
        <v>1728.33</v>
      </c>
      <c r="Z62" s="6">
        <f t="shared" si="9"/>
        <v>1728.33</v>
      </c>
      <c r="AA62" s="6">
        <f t="shared" si="9"/>
        <v>1728.33</v>
      </c>
      <c r="AB62" s="6">
        <f t="shared" si="9"/>
        <v>1728.33</v>
      </c>
      <c r="AC62" s="6">
        <f t="shared" si="9"/>
        <v>1728.33</v>
      </c>
      <c r="AD62" s="6">
        <f t="shared" si="9"/>
        <v>1728.33</v>
      </c>
      <c r="AE62" s="6">
        <f t="shared" si="9"/>
        <v>1728.33</v>
      </c>
      <c r="AF62" s="6">
        <f t="shared" si="9"/>
        <v>1728.33</v>
      </c>
      <c r="AG62" s="6">
        <f t="shared" si="9"/>
        <v>1728.33</v>
      </c>
      <c r="AH62" s="6">
        <f t="shared" si="9"/>
        <v>1728.33</v>
      </c>
      <c r="AI62" s="6">
        <f t="shared" si="9"/>
        <v>1728.33</v>
      </c>
    </row>
    <row r="63" spans="1:35" x14ac:dyDescent="0.3">
      <c r="B63" s="7" t="s">
        <v>101</v>
      </c>
      <c r="X63" s="6">
        <f t="shared" si="9"/>
        <v>1580.57</v>
      </c>
      <c r="Y63" s="6">
        <f t="shared" si="9"/>
        <v>6551.75</v>
      </c>
      <c r="Z63" s="6">
        <f t="shared" si="9"/>
        <v>6551.75</v>
      </c>
      <c r="AA63" s="6">
        <f t="shared" si="9"/>
        <v>6551.75</v>
      </c>
      <c r="AB63" s="6">
        <f t="shared" si="9"/>
        <v>6551.75</v>
      </c>
      <c r="AC63" s="6">
        <f t="shared" si="9"/>
        <v>6551.75</v>
      </c>
      <c r="AD63" s="6">
        <f t="shared" si="9"/>
        <v>6551.75</v>
      </c>
      <c r="AE63" s="6">
        <f t="shared" si="9"/>
        <v>6551.75</v>
      </c>
      <c r="AF63" s="6">
        <f t="shared" si="9"/>
        <v>6551.75</v>
      </c>
      <c r="AG63" s="6">
        <f t="shared" si="9"/>
        <v>6551.75</v>
      </c>
      <c r="AH63" s="6">
        <f t="shared" si="9"/>
        <v>6551.75</v>
      </c>
      <c r="AI63" s="6">
        <f t="shared" si="9"/>
        <v>6551.75</v>
      </c>
    </row>
    <row r="64" spans="1:35" x14ac:dyDescent="0.3">
      <c r="B64" s="7" t="s">
        <v>38</v>
      </c>
      <c r="X64" s="6">
        <f t="shared" si="9"/>
        <v>34.06</v>
      </c>
      <c r="Y64" s="6">
        <f t="shared" si="9"/>
        <v>34.06</v>
      </c>
      <c r="Z64" s="6">
        <f t="shared" si="9"/>
        <v>34.06</v>
      </c>
      <c r="AA64" s="6">
        <f t="shared" si="9"/>
        <v>34.06</v>
      </c>
      <c r="AB64" s="6">
        <f t="shared" si="9"/>
        <v>34.06</v>
      </c>
      <c r="AC64" s="6">
        <f t="shared" si="9"/>
        <v>34.06</v>
      </c>
      <c r="AD64" s="6">
        <f t="shared" si="9"/>
        <v>34.06</v>
      </c>
      <c r="AE64" s="6">
        <f t="shared" si="9"/>
        <v>34.06</v>
      </c>
      <c r="AF64" s="6">
        <f t="shared" si="9"/>
        <v>34.06</v>
      </c>
      <c r="AG64" s="6">
        <f t="shared" si="9"/>
        <v>34.06</v>
      </c>
      <c r="AH64" s="6">
        <f t="shared" si="9"/>
        <v>34.06</v>
      </c>
      <c r="AI64" s="6">
        <f t="shared" si="9"/>
        <v>34.06</v>
      </c>
    </row>
    <row r="65" spans="1:35" x14ac:dyDescent="0.3">
      <c r="A65" s="29"/>
      <c r="B65" s="7" t="s">
        <v>153</v>
      </c>
      <c r="C65" s="29"/>
      <c r="D65" s="29"/>
      <c r="E65" s="29"/>
      <c r="F65" s="29"/>
      <c r="G65" s="29"/>
      <c r="H65" s="29"/>
      <c r="I65" s="29"/>
      <c r="J65" s="29"/>
      <c r="X65" s="6">
        <f t="shared" ref="X65:AI65" si="10">X23</f>
        <v>0</v>
      </c>
      <c r="Y65" s="6">
        <f t="shared" si="10"/>
        <v>0</v>
      </c>
      <c r="Z65" s="6">
        <f t="shared" si="10"/>
        <v>0</v>
      </c>
      <c r="AA65" s="6">
        <f t="shared" si="10"/>
        <v>0</v>
      </c>
      <c r="AB65" s="6">
        <f t="shared" si="10"/>
        <v>0</v>
      </c>
      <c r="AC65" s="6">
        <f t="shared" si="10"/>
        <v>0</v>
      </c>
      <c r="AD65" s="6">
        <f t="shared" si="10"/>
        <v>0</v>
      </c>
      <c r="AE65" s="6">
        <f t="shared" si="10"/>
        <v>0</v>
      </c>
      <c r="AF65" s="6">
        <f t="shared" si="10"/>
        <v>0</v>
      </c>
      <c r="AG65" s="6">
        <f t="shared" si="10"/>
        <v>0</v>
      </c>
      <c r="AH65" s="6">
        <f t="shared" si="10"/>
        <v>0</v>
      </c>
      <c r="AI65" s="6">
        <f t="shared" si="10"/>
        <v>0</v>
      </c>
    </row>
    <row r="66" spans="1:35" x14ac:dyDescent="0.3">
      <c r="A66" s="29"/>
      <c r="B66" s="7" t="s">
        <v>152</v>
      </c>
      <c r="C66" s="29"/>
      <c r="D66" s="29"/>
      <c r="E66" s="29"/>
      <c r="F66" s="29"/>
      <c r="G66" s="29"/>
      <c r="H66" s="29"/>
      <c r="I66" s="29"/>
      <c r="J66" s="29"/>
      <c r="X66" s="6">
        <f t="shared" ref="X66:AI66" si="11">X24</f>
        <v>0</v>
      </c>
      <c r="Y66" s="6">
        <f t="shared" si="11"/>
        <v>0</v>
      </c>
      <c r="Z66" s="6">
        <f t="shared" si="11"/>
        <v>0</v>
      </c>
      <c r="AA66" s="6">
        <f t="shared" si="11"/>
        <v>0</v>
      </c>
      <c r="AB66" s="6">
        <f t="shared" si="11"/>
        <v>0</v>
      </c>
      <c r="AC66" s="6">
        <f t="shared" si="11"/>
        <v>0</v>
      </c>
      <c r="AD66" s="6">
        <f t="shared" si="11"/>
        <v>0</v>
      </c>
      <c r="AE66" s="6">
        <f t="shared" si="11"/>
        <v>0</v>
      </c>
      <c r="AF66" s="6">
        <f t="shared" si="11"/>
        <v>0</v>
      </c>
      <c r="AG66" s="6">
        <f t="shared" si="11"/>
        <v>0</v>
      </c>
      <c r="AH66" s="6">
        <f t="shared" si="11"/>
        <v>0</v>
      </c>
      <c r="AI66" s="6">
        <f t="shared" si="11"/>
        <v>0</v>
      </c>
    </row>
    <row r="67" spans="1:35" x14ac:dyDescent="0.3">
      <c r="A67" s="29"/>
      <c r="B67" s="29" t="s">
        <v>150</v>
      </c>
      <c r="C67" s="29"/>
      <c r="D67" s="29"/>
      <c r="E67" s="29"/>
      <c r="F67" s="29"/>
      <c r="G67" s="29"/>
      <c r="H67" s="29"/>
      <c r="I67" s="29"/>
      <c r="J67" s="29"/>
      <c r="X67" s="6">
        <f t="shared" ref="X67:AI67" si="12">X25</f>
        <v>0</v>
      </c>
      <c r="Y67" s="6">
        <f t="shared" si="12"/>
        <v>0</v>
      </c>
      <c r="Z67" s="6">
        <f t="shared" si="12"/>
        <v>0</v>
      </c>
      <c r="AA67" s="6">
        <f t="shared" si="12"/>
        <v>0</v>
      </c>
      <c r="AB67" s="6">
        <f t="shared" si="12"/>
        <v>0</v>
      </c>
      <c r="AC67" s="6">
        <f t="shared" si="12"/>
        <v>0</v>
      </c>
      <c r="AD67" s="6">
        <f t="shared" si="12"/>
        <v>0</v>
      </c>
      <c r="AE67" s="6">
        <f t="shared" si="12"/>
        <v>0</v>
      </c>
      <c r="AF67" s="6">
        <f t="shared" si="12"/>
        <v>0</v>
      </c>
      <c r="AG67" s="6">
        <f t="shared" si="12"/>
        <v>0</v>
      </c>
      <c r="AH67" s="6">
        <f t="shared" si="12"/>
        <v>0</v>
      </c>
      <c r="AI67" s="6">
        <f t="shared" si="12"/>
        <v>0</v>
      </c>
    </row>
    <row r="68" spans="1:35" x14ac:dyDescent="0.3">
      <c r="B68" s="7" t="s">
        <v>103</v>
      </c>
      <c r="X68" s="6">
        <f t="shared" ref="X68:AI69" si="13">X26</f>
        <v>1141.21</v>
      </c>
      <c r="Y68" s="6">
        <f t="shared" si="13"/>
        <v>2958.74</v>
      </c>
      <c r="Z68" s="6">
        <f t="shared" si="13"/>
        <v>2958.74</v>
      </c>
      <c r="AA68" s="6">
        <f t="shared" si="13"/>
        <v>2958.74</v>
      </c>
      <c r="AB68" s="6">
        <f t="shared" si="13"/>
        <v>2958.74</v>
      </c>
      <c r="AC68" s="6">
        <f t="shared" si="13"/>
        <v>2958.74</v>
      </c>
      <c r="AD68" s="6">
        <f t="shared" si="13"/>
        <v>2958.74</v>
      </c>
      <c r="AE68" s="6">
        <f t="shared" si="13"/>
        <v>2958.74</v>
      </c>
      <c r="AF68" s="6">
        <f t="shared" si="13"/>
        <v>2958.74</v>
      </c>
      <c r="AG68" s="6">
        <f t="shared" si="13"/>
        <v>2958.74</v>
      </c>
      <c r="AH68" s="6">
        <f t="shared" si="13"/>
        <v>2958.74</v>
      </c>
      <c r="AI68" s="6">
        <f t="shared" si="13"/>
        <v>2958.74</v>
      </c>
    </row>
    <row r="69" spans="1:35" x14ac:dyDescent="0.3">
      <c r="A69" s="29"/>
      <c r="B69" s="7" t="s">
        <v>154</v>
      </c>
      <c r="C69" s="29"/>
      <c r="D69" s="29"/>
      <c r="E69" s="29"/>
      <c r="F69" s="29"/>
      <c r="G69" s="29"/>
      <c r="H69" s="29"/>
      <c r="I69" s="29"/>
      <c r="J69" s="29"/>
      <c r="X69" s="6">
        <f t="shared" si="13"/>
        <v>829.68</v>
      </c>
      <c r="Y69" s="6">
        <f t="shared" si="13"/>
        <v>829.68</v>
      </c>
      <c r="Z69" s="6">
        <f t="shared" si="13"/>
        <v>829.68</v>
      </c>
      <c r="AA69" s="6">
        <f t="shared" si="13"/>
        <v>829.68</v>
      </c>
      <c r="AB69" s="6">
        <f t="shared" si="13"/>
        <v>829.68</v>
      </c>
      <c r="AC69" s="6">
        <f t="shared" si="13"/>
        <v>829.68</v>
      </c>
      <c r="AD69" s="6">
        <f t="shared" si="13"/>
        <v>829.68</v>
      </c>
      <c r="AE69" s="6">
        <f t="shared" si="13"/>
        <v>829.68</v>
      </c>
      <c r="AF69" s="6">
        <f t="shared" si="13"/>
        <v>829.68</v>
      </c>
      <c r="AG69" s="6">
        <f t="shared" si="13"/>
        <v>829.68</v>
      </c>
      <c r="AH69" s="6">
        <f t="shared" si="13"/>
        <v>829.68</v>
      </c>
      <c r="AI69" s="6">
        <f t="shared" si="13"/>
        <v>829.68</v>
      </c>
    </row>
    <row r="70" spans="1:35" x14ac:dyDescent="0.3">
      <c r="B70" s="7" t="s">
        <v>105</v>
      </c>
      <c r="X70" s="6">
        <f t="shared" ref="X70:AI70" si="14">X28</f>
        <v>9657.5</v>
      </c>
      <c r="Y70" s="6">
        <f t="shared" si="14"/>
        <v>111772.56</v>
      </c>
      <c r="Z70" s="6">
        <f t="shared" si="14"/>
        <v>111772.56</v>
      </c>
      <c r="AA70" s="6">
        <f t="shared" si="14"/>
        <v>111772.56</v>
      </c>
      <c r="AB70" s="6">
        <f t="shared" si="14"/>
        <v>111772.56</v>
      </c>
      <c r="AC70" s="6">
        <f t="shared" si="14"/>
        <v>111772.56</v>
      </c>
      <c r="AD70" s="6">
        <f t="shared" si="14"/>
        <v>111772.56</v>
      </c>
      <c r="AE70" s="6">
        <f t="shared" si="14"/>
        <v>111772.56</v>
      </c>
      <c r="AF70" s="6">
        <f t="shared" si="14"/>
        <v>111772.56</v>
      </c>
      <c r="AG70" s="6">
        <f t="shared" si="14"/>
        <v>111772.56</v>
      </c>
      <c r="AH70" s="6">
        <f t="shared" si="14"/>
        <v>111772.56</v>
      </c>
      <c r="AI70" s="6">
        <f t="shared" si="14"/>
        <v>111772.56</v>
      </c>
    </row>
    <row r="71" spans="1:35" x14ac:dyDescent="0.3">
      <c r="B71" s="7" t="s">
        <v>107</v>
      </c>
      <c r="X71" s="6">
        <f t="shared" ref="X71:AI71" si="15">X29</f>
        <v>96.8</v>
      </c>
      <c r="Y71" s="6">
        <f t="shared" si="15"/>
        <v>2484.5</v>
      </c>
      <c r="Z71" s="6">
        <f t="shared" si="15"/>
        <v>2484.5</v>
      </c>
      <c r="AA71" s="6">
        <f t="shared" si="15"/>
        <v>2484.5</v>
      </c>
      <c r="AB71" s="6">
        <f t="shared" si="15"/>
        <v>2484.5</v>
      </c>
      <c r="AC71" s="6">
        <f t="shared" si="15"/>
        <v>2484.5</v>
      </c>
      <c r="AD71" s="6">
        <f t="shared" si="15"/>
        <v>2484.5</v>
      </c>
      <c r="AE71" s="6">
        <f t="shared" si="15"/>
        <v>2484.5</v>
      </c>
      <c r="AF71" s="6">
        <f t="shared" si="15"/>
        <v>2484.5</v>
      </c>
      <c r="AG71" s="6">
        <f t="shared" si="15"/>
        <v>2484.5</v>
      </c>
      <c r="AH71" s="6">
        <f t="shared" si="15"/>
        <v>2484.5</v>
      </c>
      <c r="AI71" s="6">
        <f t="shared" si="15"/>
        <v>2484.5</v>
      </c>
    </row>
    <row r="72" spans="1:35" x14ac:dyDescent="0.3">
      <c r="B72" s="7" t="s">
        <v>109</v>
      </c>
      <c r="X72" s="6">
        <f t="shared" ref="X72:AI72" si="16">X30</f>
        <v>0</v>
      </c>
      <c r="Y72" s="6">
        <f t="shared" si="16"/>
        <v>4004.45</v>
      </c>
      <c r="Z72" s="6">
        <f t="shared" si="16"/>
        <v>4004.45</v>
      </c>
      <c r="AA72" s="6">
        <f t="shared" si="16"/>
        <v>4004.45</v>
      </c>
      <c r="AB72" s="6">
        <f t="shared" si="16"/>
        <v>4004.45</v>
      </c>
      <c r="AC72" s="6">
        <f t="shared" si="16"/>
        <v>4004.45</v>
      </c>
      <c r="AD72" s="6">
        <f t="shared" si="16"/>
        <v>4004.45</v>
      </c>
      <c r="AE72" s="6">
        <f t="shared" si="16"/>
        <v>4004.45</v>
      </c>
      <c r="AF72" s="6">
        <f t="shared" si="16"/>
        <v>4004.45</v>
      </c>
      <c r="AG72" s="6">
        <f t="shared" si="16"/>
        <v>4004.45</v>
      </c>
      <c r="AH72" s="6">
        <f t="shared" si="16"/>
        <v>4004.45</v>
      </c>
      <c r="AI72" s="6">
        <f t="shared" si="16"/>
        <v>4004.45</v>
      </c>
    </row>
    <row r="73" spans="1:35" x14ac:dyDescent="0.3">
      <c r="B73" s="7" t="s">
        <v>111</v>
      </c>
      <c r="X73" s="6">
        <f t="shared" ref="X73:AI73" si="17">X31</f>
        <v>70820</v>
      </c>
      <c r="Y73" s="6">
        <f t="shared" si="17"/>
        <v>70820</v>
      </c>
      <c r="Z73" s="6">
        <f t="shared" si="17"/>
        <v>70820</v>
      </c>
      <c r="AA73" s="6">
        <f t="shared" si="17"/>
        <v>70820</v>
      </c>
      <c r="AB73" s="6">
        <f t="shared" si="17"/>
        <v>70820</v>
      </c>
      <c r="AC73" s="6">
        <f t="shared" si="17"/>
        <v>70820</v>
      </c>
      <c r="AD73" s="6">
        <f t="shared" si="17"/>
        <v>70820</v>
      </c>
      <c r="AE73" s="6">
        <f t="shared" si="17"/>
        <v>70820</v>
      </c>
      <c r="AF73" s="6">
        <f t="shared" si="17"/>
        <v>70820</v>
      </c>
      <c r="AG73" s="6">
        <f t="shared" si="17"/>
        <v>70820</v>
      </c>
      <c r="AH73" s="6">
        <f t="shared" si="17"/>
        <v>70820</v>
      </c>
      <c r="AI73" s="6">
        <f t="shared" si="17"/>
        <v>70820</v>
      </c>
    </row>
    <row r="74" spans="1:35" x14ac:dyDescent="0.3">
      <c r="B74" s="7" t="s">
        <v>113</v>
      </c>
      <c r="X74" s="6">
        <f t="shared" ref="X74:AI74" si="18">X32</f>
        <v>0</v>
      </c>
      <c r="Y74" s="6">
        <f t="shared" si="18"/>
        <v>52740.800000000003</v>
      </c>
      <c r="Z74" s="6">
        <f t="shared" si="18"/>
        <v>52740.800000000003</v>
      </c>
      <c r="AA74" s="6">
        <f t="shared" si="18"/>
        <v>52740.800000000003</v>
      </c>
      <c r="AB74" s="6">
        <f t="shared" si="18"/>
        <v>52740.800000000003</v>
      </c>
      <c r="AC74" s="6">
        <f t="shared" si="18"/>
        <v>52740.800000000003</v>
      </c>
      <c r="AD74" s="6">
        <f t="shared" si="18"/>
        <v>52740.800000000003</v>
      </c>
      <c r="AE74" s="6">
        <f t="shared" si="18"/>
        <v>52740.800000000003</v>
      </c>
      <c r="AF74" s="6">
        <f t="shared" si="18"/>
        <v>52740.800000000003</v>
      </c>
      <c r="AG74" s="6">
        <f t="shared" si="18"/>
        <v>52740.800000000003</v>
      </c>
      <c r="AH74" s="6">
        <f t="shared" si="18"/>
        <v>52740.800000000003</v>
      </c>
      <c r="AI74" s="6">
        <f t="shared" si="18"/>
        <v>52740.800000000003</v>
      </c>
    </row>
    <row r="75" spans="1:35" x14ac:dyDescent="0.3">
      <c r="B75" s="7" t="s">
        <v>115</v>
      </c>
      <c r="X75" s="6">
        <f t="shared" ref="X75:AI75" si="19">X33</f>
        <v>0</v>
      </c>
      <c r="Y75" s="6">
        <f t="shared" si="19"/>
        <v>37664</v>
      </c>
      <c r="Z75" s="6">
        <f t="shared" si="19"/>
        <v>37664</v>
      </c>
      <c r="AA75" s="6">
        <f t="shared" si="19"/>
        <v>37664</v>
      </c>
      <c r="AB75" s="6">
        <f t="shared" si="19"/>
        <v>37664</v>
      </c>
      <c r="AC75" s="6">
        <f t="shared" si="19"/>
        <v>37664</v>
      </c>
      <c r="AD75" s="6">
        <f t="shared" si="19"/>
        <v>37664</v>
      </c>
      <c r="AE75" s="6">
        <f t="shared" si="19"/>
        <v>37664</v>
      </c>
      <c r="AF75" s="6">
        <f t="shared" si="19"/>
        <v>37664</v>
      </c>
      <c r="AG75" s="6">
        <f t="shared" si="19"/>
        <v>37664</v>
      </c>
      <c r="AH75" s="6">
        <f t="shared" si="19"/>
        <v>37664</v>
      </c>
      <c r="AI75" s="6">
        <f t="shared" si="19"/>
        <v>37664</v>
      </c>
    </row>
    <row r="76" spans="1:35" x14ac:dyDescent="0.3">
      <c r="B76" s="7" t="s">
        <v>40</v>
      </c>
      <c r="X76" s="6">
        <f t="shared" ref="X76:AI76" si="20">X34</f>
        <v>0</v>
      </c>
      <c r="Y76" s="6">
        <f t="shared" si="20"/>
        <v>0</v>
      </c>
      <c r="Z76" s="6">
        <f t="shared" si="20"/>
        <v>0</v>
      </c>
      <c r="AA76" s="6">
        <f t="shared" si="20"/>
        <v>0</v>
      </c>
      <c r="AB76" s="6">
        <f t="shared" si="20"/>
        <v>0</v>
      </c>
      <c r="AC76" s="6">
        <f t="shared" si="20"/>
        <v>0</v>
      </c>
      <c r="AD76" s="6">
        <f t="shared" si="20"/>
        <v>0</v>
      </c>
      <c r="AE76" s="6">
        <f t="shared" si="20"/>
        <v>0</v>
      </c>
      <c r="AF76" s="6">
        <f t="shared" si="20"/>
        <v>0</v>
      </c>
      <c r="AG76" s="6">
        <f t="shared" si="20"/>
        <v>0</v>
      </c>
      <c r="AH76" s="6">
        <f t="shared" si="20"/>
        <v>0</v>
      </c>
      <c r="AI76" s="6">
        <f t="shared" si="20"/>
        <v>0</v>
      </c>
    </row>
    <row r="77" spans="1:35" x14ac:dyDescent="0.3">
      <c r="B77" s="7" t="s">
        <v>117</v>
      </c>
      <c r="X77" s="6">
        <f t="shared" ref="X77:AI77" si="21">X35</f>
        <v>0</v>
      </c>
      <c r="Y77" s="6">
        <f t="shared" si="21"/>
        <v>571.75</v>
      </c>
      <c r="Z77" s="6">
        <f t="shared" si="21"/>
        <v>571.75</v>
      </c>
      <c r="AA77" s="6">
        <f t="shared" si="21"/>
        <v>571.75</v>
      </c>
      <c r="AB77" s="6">
        <f t="shared" si="21"/>
        <v>571.75</v>
      </c>
      <c r="AC77" s="6">
        <f t="shared" si="21"/>
        <v>571.75</v>
      </c>
      <c r="AD77" s="6">
        <f t="shared" si="21"/>
        <v>571.75</v>
      </c>
      <c r="AE77" s="6">
        <f t="shared" si="21"/>
        <v>571.75</v>
      </c>
      <c r="AF77" s="6">
        <f t="shared" si="21"/>
        <v>571.75</v>
      </c>
      <c r="AG77" s="6">
        <f t="shared" si="21"/>
        <v>571.75</v>
      </c>
      <c r="AH77" s="6">
        <f t="shared" si="21"/>
        <v>571.75</v>
      </c>
      <c r="AI77" s="6">
        <f t="shared" si="21"/>
        <v>571.75</v>
      </c>
    </row>
    <row r="78" spans="1:35" x14ac:dyDescent="0.3">
      <c r="B78" s="7" t="s">
        <v>42</v>
      </c>
      <c r="X78" s="6">
        <f t="shared" ref="X78:AI78" si="22">X36</f>
        <v>20.79</v>
      </c>
      <c r="Y78" s="6">
        <f t="shared" si="22"/>
        <v>163.69999999999999</v>
      </c>
      <c r="Z78" s="6">
        <f t="shared" si="22"/>
        <v>163.69999999999999</v>
      </c>
      <c r="AA78" s="6">
        <f t="shared" si="22"/>
        <v>163.69999999999999</v>
      </c>
      <c r="AB78" s="6">
        <f t="shared" si="22"/>
        <v>163.69999999999999</v>
      </c>
      <c r="AC78" s="6">
        <f t="shared" si="22"/>
        <v>163.69999999999999</v>
      </c>
      <c r="AD78" s="6">
        <f t="shared" si="22"/>
        <v>163.69999999999999</v>
      </c>
      <c r="AE78" s="6">
        <f t="shared" si="22"/>
        <v>163.69999999999999</v>
      </c>
      <c r="AF78" s="6">
        <f t="shared" si="22"/>
        <v>163.69999999999999</v>
      </c>
      <c r="AG78" s="6">
        <f t="shared" si="22"/>
        <v>163.69999999999999</v>
      </c>
      <c r="AH78" s="6">
        <f t="shared" si="22"/>
        <v>163.69999999999999</v>
      </c>
      <c r="AI78" s="6">
        <f t="shared" si="22"/>
        <v>163.69999999999999</v>
      </c>
    </row>
    <row r="79" spans="1:35" x14ac:dyDescent="0.3">
      <c r="B79" s="7" t="s">
        <v>119</v>
      </c>
      <c r="X79" s="6">
        <f t="shared" ref="X79:AI79" si="23">X37</f>
        <v>0</v>
      </c>
      <c r="Y79" s="6">
        <f t="shared" si="23"/>
        <v>0</v>
      </c>
      <c r="Z79" s="6">
        <f t="shared" si="23"/>
        <v>0</v>
      </c>
      <c r="AA79" s="6">
        <f t="shared" si="23"/>
        <v>0</v>
      </c>
      <c r="AB79" s="6">
        <f t="shared" si="23"/>
        <v>0</v>
      </c>
      <c r="AC79" s="6">
        <f t="shared" si="23"/>
        <v>0</v>
      </c>
      <c r="AD79" s="6">
        <f t="shared" si="23"/>
        <v>0</v>
      </c>
      <c r="AE79" s="6">
        <f t="shared" si="23"/>
        <v>0</v>
      </c>
      <c r="AF79" s="6">
        <f t="shared" si="23"/>
        <v>0</v>
      </c>
      <c r="AG79" s="6">
        <f t="shared" si="23"/>
        <v>0</v>
      </c>
      <c r="AH79" s="6">
        <f t="shared" si="23"/>
        <v>0</v>
      </c>
      <c r="AI79" s="6">
        <f t="shared" si="23"/>
        <v>0</v>
      </c>
    </row>
    <row r="80" spans="1:35" x14ac:dyDescent="0.3">
      <c r="B80" s="7" t="s">
        <v>44</v>
      </c>
      <c r="X80" s="6">
        <f t="shared" ref="X80:AI80" si="24">X38</f>
        <v>0</v>
      </c>
      <c r="Y80" s="6">
        <f t="shared" si="24"/>
        <v>0</v>
      </c>
      <c r="Z80" s="6">
        <f t="shared" si="24"/>
        <v>0</v>
      </c>
      <c r="AA80" s="6">
        <f t="shared" si="24"/>
        <v>0</v>
      </c>
      <c r="AB80" s="6">
        <f t="shared" si="24"/>
        <v>0</v>
      </c>
      <c r="AC80" s="6">
        <f t="shared" si="24"/>
        <v>0</v>
      </c>
      <c r="AD80" s="6">
        <f t="shared" si="24"/>
        <v>0</v>
      </c>
      <c r="AE80" s="6">
        <f t="shared" si="24"/>
        <v>0</v>
      </c>
      <c r="AF80" s="6">
        <f t="shared" si="24"/>
        <v>0</v>
      </c>
      <c r="AG80" s="6">
        <f t="shared" si="24"/>
        <v>0</v>
      </c>
      <c r="AH80" s="6">
        <f t="shared" si="24"/>
        <v>0</v>
      </c>
      <c r="AI80" s="6">
        <f t="shared" si="24"/>
        <v>0</v>
      </c>
    </row>
    <row r="81" spans="2:35" x14ac:dyDescent="0.3">
      <c r="B81" s="7" t="s">
        <v>121</v>
      </c>
      <c r="X81" s="6">
        <f t="shared" ref="X81:AI81" si="25">X39</f>
        <v>3440.88</v>
      </c>
      <c r="Y81" s="6">
        <f t="shared" si="25"/>
        <v>3440.88</v>
      </c>
      <c r="Z81" s="6">
        <f t="shared" si="25"/>
        <v>3440.88</v>
      </c>
      <c r="AA81" s="6">
        <f t="shared" si="25"/>
        <v>3440.88</v>
      </c>
      <c r="AB81" s="6">
        <f t="shared" si="25"/>
        <v>3440.88</v>
      </c>
      <c r="AC81" s="6">
        <f t="shared" si="25"/>
        <v>3440.88</v>
      </c>
      <c r="AD81" s="6">
        <f t="shared" si="25"/>
        <v>3440.88</v>
      </c>
      <c r="AE81" s="6">
        <f t="shared" si="25"/>
        <v>3440.88</v>
      </c>
      <c r="AF81" s="6">
        <f t="shared" si="25"/>
        <v>3440.88</v>
      </c>
      <c r="AG81" s="6">
        <f t="shared" si="25"/>
        <v>3440.88</v>
      </c>
      <c r="AH81" s="6">
        <f t="shared" si="25"/>
        <v>3440.88</v>
      </c>
      <c r="AI81" s="6">
        <f t="shared" si="25"/>
        <v>3440.88</v>
      </c>
    </row>
    <row r="82" spans="2:35" x14ac:dyDescent="0.3">
      <c r="B82" s="7" t="s">
        <v>46</v>
      </c>
      <c r="X82" s="6">
        <f t="shared" ref="X82:AI82" si="26">X40</f>
        <v>220</v>
      </c>
      <c r="Y82" s="6">
        <f t="shared" si="26"/>
        <v>220</v>
      </c>
      <c r="Z82" s="6">
        <f t="shared" si="26"/>
        <v>220</v>
      </c>
      <c r="AA82" s="6">
        <f t="shared" si="26"/>
        <v>220</v>
      </c>
      <c r="AB82" s="6">
        <f t="shared" si="26"/>
        <v>220</v>
      </c>
      <c r="AC82" s="6">
        <f t="shared" si="26"/>
        <v>220</v>
      </c>
      <c r="AD82" s="6">
        <f t="shared" si="26"/>
        <v>220</v>
      </c>
      <c r="AE82" s="6">
        <f t="shared" si="26"/>
        <v>220</v>
      </c>
      <c r="AF82" s="6">
        <f t="shared" si="26"/>
        <v>220</v>
      </c>
      <c r="AG82" s="6">
        <f t="shared" si="26"/>
        <v>220</v>
      </c>
      <c r="AH82" s="6">
        <f t="shared" si="26"/>
        <v>220</v>
      </c>
      <c r="AI82" s="6">
        <f t="shared" si="26"/>
        <v>220</v>
      </c>
    </row>
    <row r="83" spans="2:35" x14ac:dyDescent="0.3">
      <c r="B83" s="7" t="s">
        <v>48</v>
      </c>
      <c r="X83" s="6">
        <f t="shared" ref="X83:AI83" si="27">X41</f>
        <v>0</v>
      </c>
      <c r="Y83" s="6">
        <f t="shared" si="27"/>
        <v>0</v>
      </c>
      <c r="Z83" s="6">
        <f t="shared" si="27"/>
        <v>0</v>
      </c>
      <c r="AA83" s="6">
        <f t="shared" si="27"/>
        <v>0</v>
      </c>
      <c r="AB83" s="6">
        <f t="shared" si="27"/>
        <v>0</v>
      </c>
      <c r="AC83" s="6">
        <f t="shared" si="27"/>
        <v>0</v>
      </c>
      <c r="AD83" s="6">
        <f t="shared" si="27"/>
        <v>0</v>
      </c>
      <c r="AE83" s="6">
        <f t="shared" si="27"/>
        <v>0</v>
      </c>
      <c r="AF83" s="6">
        <f t="shared" si="27"/>
        <v>0</v>
      </c>
      <c r="AG83" s="6">
        <f t="shared" si="27"/>
        <v>0</v>
      </c>
      <c r="AH83" s="6">
        <f t="shared" si="27"/>
        <v>0</v>
      </c>
      <c r="AI83" s="6">
        <f t="shared" si="27"/>
        <v>0</v>
      </c>
    </row>
    <row r="84" spans="2:35" x14ac:dyDescent="0.3">
      <c r="B84" s="7" t="s">
        <v>123</v>
      </c>
      <c r="X84" s="6">
        <f t="shared" ref="X84:AI84" si="28">X42</f>
        <v>610.72</v>
      </c>
      <c r="Y84" s="6">
        <f t="shared" si="28"/>
        <v>990.66000000000008</v>
      </c>
      <c r="Z84" s="6">
        <f t="shared" si="28"/>
        <v>990.66000000000008</v>
      </c>
      <c r="AA84" s="6">
        <f t="shared" si="28"/>
        <v>990.66000000000008</v>
      </c>
      <c r="AB84" s="6">
        <f t="shared" si="28"/>
        <v>990.66000000000008</v>
      </c>
      <c r="AC84" s="6">
        <f t="shared" si="28"/>
        <v>990.66000000000008</v>
      </c>
      <c r="AD84" s="6">
        <f t="shared" si="28"/>
        <v>990.66000000000008</v>
      </c>
      <c r="AE84" s="6">
        <f t="shared" si="28"/>
        <v>990.66000000000008</v>
      </c>
      <c r="AF84" s="6">
        <f t="shared" si="28"/>
        <v>990.66000000000008</v>
      </c>
      <c r="AG84" s="6">
        <f t="shared" si="28"/>
        <v>990.66000000000008</v>
      </c>
      <c r="AH84" s="6">
        <f t="shared" si="28"/>
        <v>990.66000000000008</v>
      </c>
      <c r="AI84" s="6">
        <f t="shared" si="28"/>
        <v>990.66000000000008</v>
      </c>
    </row>
    <row r="86" spans="2:35" x14ac:dyDescent="0.3">
      <c r="B86" s="7" t="s">
        <v>50</v>
      </c>
      <c r="X86" s="6">
        <f t="shared" ref="X86:AI86" si="29">X43</f>
        <v>0</v>
      </c>
      <c r="Y86" s="6">
        <f t="shared" si="29"/>
        <v>0</v>
      </c>
      <c r="Z86" s="6">
        <f t="shared" si="29"/>
        <v>0</v>
      </c>
      <c r="AA86" s="6">
        <f t="shared" si="29"/>
        <v>0</v>
      </c>
      <c r="AB86" s="6">
        <f t="shared" si="29"/>
        <v>0</v>
      </c>
      <c r="AC86" s="6">
        <f t="shared" si="29"/>
        <v>0</v>
      </c>
      <c r="AD86" s="6">
        <f t="shared" si="29"/>
        <v>0</v>
      </c>
      <c r="AE86" s="6">
        <f t="shared" si="29"/>
        <v>0</v>
      </c>
      <c r="AF86" s="6">
        <f t="shared" si="29"/>
        <v>0</v>
      </c>
      <c r="AG86" s="6">
        <f t="shared" si="29"/>
        <v>0</v>
      </c>
      <c r="AH86" s="6">
        <f t="shared" si="29"/>
        <v>0</v>
      </c>
      <c r="AI86" s="6">
        <f t="shared" si="29"/>
        <v>0</v>
      </c>
    </row>
    <row r="87" spans="2:35" x14ac:dyDescent="0.3">
      <c r="B87" s="7"/>
    </row>
    <row r="88" spans="2:35" x14ac:dyDescent="0.3">
      <c r="B88" s="14" t="s">
        <v>87</v>
      </c>
      <c r="X88" s="13">
        <f>SUM(X52:X86)</f>
        <v>3430.3300000000027</v>
      </c>
      <c r="Y88" s="13">
        <f t="shared" ref="Y88:AI88" si="30">SUM(Y52:Y86)</f>
        <v>92364.399999999951</v>
      </c>
      <c r="Z88" s="13">
        <f t="shared" si="30"/>
        <v>92364.399999999951</v>
      </c>
      <c r="AA88" s="13">
        <f t="shared" si="30"/>
        <v>92364.399999999951</v>
      </c>
      <c r="AB88" s="13">
        <f t="shared" si="30"/>
        <v>92364.399999999951</v>
      </c>
      <c r="AC88" s="13">
        <f t="shared" si="30"/>
        <v>92364.399999999951</v>
      </c>
      <c r="AD88" s="13">
        <f t="shared" si="30"/>
        <v>92364.399999999951</v>
      </c>
      <c r="AE88" s="13">
        <f t="shared" si="30"/>
        <v>92364.399999999951</v>
      </c>
      <c r="AF88" s="13">
        <f t="shared" si="30"/>
        <v>92364.399999999951</v>
      </c>
      <c r="AG88" s="13">
        <f t="shared" si="30"/>
        <v>92364.399999999951</v>
      </c>
      <c r="AH88" s="13">
        <f t="shared" si="30"/>
        <v>92364.399999999951</v>
      </c>
      <c r="AI88" s="13">
        <f t="shared" si="30"/>
        <v>92364.399999999951</v>
      </c>
    </row>
    <row r="90" spans="2:35" x14ac:dyDescent="0.3">
      <c r="X90" s="15" t="s">
        <v>141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C8DBE-B037-4E5A-B5FC-B797CDB446BF}">
  <dimension ref="A1:AI90"/>
  <sheetViews>
    <sheetView workbookViewId="0">
      <selection activeCell="K16" sqref="K16"/>
    </sheetView>
  </sheetViews>
  <sheetFormatPr defaultColWidth="9.33203125" defaultRowHeight="14.4" x14ac:dyDescent="0.3"/>
  <cols>
    <col min="1" max="1" width="9.33203125" style="28"/>
    <col min="2" max="2" width="33.44140625" style="28" bestFit="1" customWidth="1"/>
    <col min="3" max="3" width="17.6640625" style="28" bestFit="1" customWidth="1"/>
    <col min="4" max="4" width="21.6640625" style="28" bestFit="1" customWidth="1"/>
    <col min="5" max="5" width="10.6640625" style="28" bestFit="1" customWidth="1"/>
    <col min="6" max="6" width="17.6640625" style="28" bestFit="1" customWidth="1"/>
    <col min="7" max="7" width="10.6640625" style="28" bestFit="1" customWidth="1"/>
    <col min="8" max="8" width="33.44140625" style="28" bestFit="1" customWidth="1"/>
    <col min="9" max="9" width="10.6640625" style="28" bestFit="1" customWidth="1"/>
    <col min="10" max="10" width="21.6640625" style="28" bestFit="1" customWidth="1"/>
    <col min="11" max="13" width="13.88671875" style="6" bestFit="1" customWidth="1"/>
    <col min="14" max="14" width="13.88671875" style="7" bestFit="1" customWidth="1"/>
    <col min="15" max="19" width="13.88671875" style="6" bestFit="1" customWidth="1"/>
    <col min="20" max="20" width="11.33203125" style="7" bestFit="1" customWidth="1"/>
    <col min="21" max="21" width="12.33203125" style="7" bestFit="1" customWidth="1"/>
    <col min="22" max="22" width="12.33203125" style="6" bestFit="1" customWidth="1"/>
    <col min="23" max="23" width="3.6640625" style="6" customWidth="1"/>
    <col min="24" max="34" width="12.33203125" style="6" bestFit="1" customWidth="1"/>
    <col min="35" max="35" width="13.33203125" style="6" bestFit="1" customWidth="1"/>
    <col min="36" max="16384" width="9.33203125" style="6"/>
  </cols>
  <sheetData>
    <row r="1" spans="1:35" s="28" customFormat="1" x14ac:dyDescent="0.3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0</v>
      </c>
      <c r="I1" s="7" t="s">
        <v>6</v>
      </c>
      <c r="J1" s="7" t="s">
        <v>7</v>
      </c>
      <c r="K1" s="10" t="s">
        <v>62</v>
      </c>
      <c r="L1" s="10" t="s">
        <v>63</v>
      </c>
      <c r="M1" s="10" t="s">
        <v>64</v>
      </c>
      <c r="N1" s="10" t="s">
        <v>65</v>
      </c>
      <c r="O1" s="10" t="s">
        <v>66</v>
      </c>
      <c r="P1" s="10" t="s">
        <v>67</v>
      </c>
      <c r="Q1" s="10" t="s">
        <v>68</v>
      </c>
      <c r="R1" s="10" t="s">
        <v>69</v>
      </c>
      <c r="S1" s="10" t="s">
        <v>70</v>
      </c>
      <c r="T1" s="10" t="s">
        <v>84</v>
      </c>
      <c r="U1" s="10" t="s">
        <v>85</v>
      </c>
      <c r="V1" s="10" t="s">
        <v>86</v>
      </c>
      <c r="X1" s="9" t="s">
        <v>71</v>
      </c>
      <c r="Y1" s="9" t="s">
        <v>72</v>
      </c>
      <c r="Z1" s="9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9" t="s">
        <v>80</v>
      </c>
      <c r="AH1" s="9" t="s">
        <v>81</v>
      </c>
      <c r="AI1" s="9" t="s">
        <v>82</v>
      </c>
    </row>
    <row r="2" spans="1:35" x14ac:dyDescent="0.3">
      <c r="A2" s="28" t="str">
        <f t="shared" ref="A2:A48" si="0">IF((LEFT(B2,2))="53",LEFT(B2,5),LEFT(B2,2))</f>
        <v>51</v>
      </c>
      <c r="B2" s="7" t="s">
        <v>12</v>
      </c>
      <c r="C2" s="7" t="s">
        <v>8</v>
      </c>
      <c r="D2" s="7" t="s">
        <v>9</v>
      </c>
      <c r="E2" s="7" t="s">
        <v>10</v>
      </c>
      <c r="F2" s="7" t="s">
        <v>8</v>
      </c>
      <c r="G2" s="7" t="s">
        <v>13</v>
      </c>
      <c r="H2" s="7" t="s">
        <v>12</v>
      </c>
      <c r="I2" s="7" t="s">
        <v>11</v>
      </c>
      <c r="J2" s="7" t="s">
        <v>9</v>
      </c>
      <c r="K2" s="7">
        <v>1061.82</v>
      </c>
      <c r="L2" s="7">
        <v>707.88</v>
      </c>
      <c r="M2" s="7">
        <v>707.88</v>
      </c>
      <c r="N2" s="7">
        <v>707.88</v>
      </c>
      <c r="O2" s="7">
        <v>707.88</v>
      </c>
      <c r="P2" s="7">
        <v>1061.82</v>
      </c>
      <c r="Q2" s="7">
        <v>707.88</v>
      </c>
      <c r="R2" s="7">
        <v>707.88</v>
      </c>
      <c r="S2" s="7">
        <v>707.88</v>
      </c>
      <c r="T2" s="7">
        <v>707.88</v>
      </c>
      <c r="U2" s="7">
        <v>707.88</v>
      </c>
      <c r="V2" s="7">
        <v>707.88</v>
      </c>
      <c r="X2" s="6">
        <f>SUM(K2)</f>
        <v>1061.82</v>
      </c>
      <c r="Y2" s="6">
        <f>SUM($K2:L2)</f>
        <v>1769.6999999999998</v>
      </c>
      <c r="Z2" s="6">
        <f>SUM($K2:M2)</f>
        <v>2477.58</v>
      </c>
      <c r="AA2" s="6">
        <f>SUM($K2:N2)</f>
        <v>3185.46</v>
      </c>
      <c r="AB2" s="6">
        <f>SUM($K2:O2)</f>
        <v>3893.34</v>
      </c>
      <c r="AC2" s="6">
        <f>SUM($K2:P2)</f>
        <v>4955.16</v>
      </c>
      <c r="AD2" s="6">
        <f>SUM($K2:Q2)</f>
        <v>5663.04</v>
      </c>
      <c r="AE2" s="6">
        <f>SUM($K2:R2)</f>
        <v>6370.92</v>
      </c>
      <c r="AF2" s="6">
        <f>SUM($K2:S2)</f>
        <v>7078.8</v>
      </c>
      <c r="AG2" s="6">
        <f>SUM($K2:T2)</f>
        <v>7786.68</v>
      </c>
      <c r="AH2" s="6">
        <f>SUM($K2:U2)</f>
        <v>8494.56</v>
      </c>
      <c r="AI2" s="6">
        <f>SUM($K2:V2)</f>
        <v>9202.4399999999987</v>
      </c>
    </row>
    <row r="3" spans="1:35" x14ac:dyDescent="0.3">
      <c r="A3" s="28" t="str">
        <f t="shared" si="0"/>
        <v>51</v>
      </c>
      <c r="B3" s="7" t="s">
        <v>14</v>
      </c>
      <c r="C3" s="7" t="s">
        <v>8</v>
      </c>
      <c r="D3" s="7" t="s">
        <v>9</v>
      </c>
      <c r="E3" s="7" t="s">
        <v>10</v>
      </c>
      <c r="F3" s="7" t="s">
        <v>8</v>
      </c>
      <c r="G3" s="7" t="s">
        <v>15</v>
      </c>
      <c r="H3" s="7" t="s">
        <v>14</v>
      </c>
      <c r="I3" s="7" t="s">
        <v>11</v>
      </c>
      <c r="J3" s="7" t="s">
        <v>9</v>
      </c>
      <c r="K3" s="7">
        <v>11100.93</v>
      </c>
      <c r="L3" s="7">
        <v>7400.62</v>
      </c>
      <c r="M3" s="7">
        <v>7400.62</v>
      </c>
      <c r="N3" s="7">
        <v>7400.62</v>
      </c>
      <c r="O3" s="7">
        <v>7400.62</v>
      </c>
      <c r="P3" s="7">
        <v>11100.93</v>
      </c>
      <c r="Q3" s="7">
        <v>7400.62</v>
      </c>
      <c r="R3" s="7">
        <v>7400.62</v>
      </c>
      <c r="S3" s="7">
        <v>7400.62</v>
      </c>
      <c r="T3" s="7">
        <v>7400.62</v>
      </c>
      <c r="U3" s="7">
        <v>7400.62</v>
      </c>
      <c r="V3" s="7">
        <v>7400.56</v>
      </c>
      <c r="X3" s="6">
        <f t="shared" ref="X3:X22" si="1">SUM(K3)</f>
        <v>11100.93</v>
      </c>
      <c r="Y3" s="6">
        <f>SUM($K3:L3)</f>
        <v>18501.55</v>
      </c>
      <c r="Z3" s="6">
        <f>SUM($K3:M3)</f>
        <v>25902.17</v>
      </c>
      <c r="AA3" s="6">
        <f>SUM($K3:N3)</f>
        <v>33302.79</v>
      </c>
      <c r="AB3" s="6">
        <f>SUM($K3:O3)</f>
        <v>40703.410000000003</v>
      </c>
      <c r="AC3" s="6">
        <f>SUM($K3:P3)</f>
        <v>51804.340000000004</v>
      </c>
      <c r="AD3" s="6">
        <f>SUM($K3:Q3)</f>
        <v>59204.960000000006</v>
      </c>
      <c r="AE3" s="6">
        <f>SUM($K3:R3)</f>
        <v>66605.58</v>
      </c>
      <c r="AF3" s="6">
        <f>SUM($K3:S3)</f>
        <v>74006.2</v>
      </c>
      <c r="AG3" s="6">
        <f>SUM($K3:T3)</f>
        <v>81406.819999999992</v>
      </c>
      <c r="AH3" s="6">
        <f>SUM($K3:U3)</f>
        <v>88807.439999999988</v>
      </c>
      <c r="AI3" s="6">
        <f>SUM($K3:V3)</f>
        <v>96207.999999999985</v>
      </c>
    </row>
    <row r="4" spans="1:35" x14ac:dyDescent="0.3">
      <c r="A4" s="28" t="str">
        <f t="shared" si="0"/>
        <v>51</v>
      </c>
      <c r="B4" s="7" t="s">
        <v>89</v>
      </c>
      <c r="C4" s="7" t="s">
        <v>8</v>
      </c>
      <c r="D4" s="7" t="s">
        <v>9</v>
      </c>
      <c r="E4" s="7" t="s">
        <v>10</v>
      </c>
      <c r="F4" s="7" t="s">
        <v>8</v>
      </c>
      <c r="G4" s="7" t="s">
        <v>90</v>
      </c>
      <c r="H4" s="7" t="s">
        <v>89</v>
      </c>
      <c r="I4" s="7" t="s">
        <v>11</v>
      </c>
      <c r="J4" s="7" t="s">
        <v>9</v>
      </c>
      <c r="K4" s="7">
        <v>14104.98</v>
      </c>
      <c r="L4" s="7">
        <v>21840.3</v>
      </c>
      <c r="M4" s="7">
        <v>21894.9</v>
      </c>
      <c r="N4" s="7">
        <v>21714.36</v>
      </c>
      <c r="O4" s="7">
        <v>21594</v>
      </c>
      <c r="P4" s="7">
        <v>17690.86</v>
      </c>
      <c r="Q4" s="7">
        <v>10443.200000000001</v>
      </c>
      <c r="R4" s="7">
        <v>10443.200000000001</v>
      </c>
      <c r="S4" s="7">
        <v>10834.7</v>
      </c>
      <c r="T4" s="7">
        <v>16633.12</v>
      </c>
      <c r="U4" s="7">
        <v>16605.5</v>
      </c>
      <c r="V4" s="7">
        <v>30097.34</v>
      </c>
      <c r="X4" s="6">
        <f t="shared" si="1"/>
        <v>14104.98</v>
      </c>
      <c r="Y4" s="6">
        <f>SUM($K4:L4)</f>
        <v>35945.279999999999</v>
      </c>
      <c r="Z4" s="6">
        <f>SUM($K4:M4)</f>
        <v>57840.18</v>
      </c>
      <c r="AA4" s="6">
        <f>SUM($K4:N4)</f>
        <v>79554.540000000008</v>
      </c>
      <c r="AB4" s="6">
        <f>SUM($K4:O4)</f>
        <v>101148.54000000001</v>
      </c>
      <c r="AC4" s="6">
        <f>SUM($K4:P4)</f>
        <v>118839.40000000001</v>
      </c>
      <c r="AD4" s="6">
        <f>SUM($K4:Q4)</f>
        <v>129282.6</v>
      </c>
      <c r="AE4" s="6">
        <f>SUM($K4:R4)</f>
        <v>139725.80000000002</v>
      </c>
      <c r="AF4" s="6">
        <f>SUM($K4:S4)</f>
        <v>150560.50000000003</v>
      </c>
      <c r="AG4" s="6">
        <f>SUM($K4:T4)</f>
        <v>167193.62000000002</v>
      </c>
      <c r="AH4" s="6">
        <f>SUM($K4:U4)</f>
        <v>183799.12000000002</v>
      </c>
      <c r="AI4" s="6">
        <f>SUM($K4:V4)</f>
        <v>213896.46000000002</v>
      </c>
    </row>
    <row r="5" spans="1:35" x14ac:dyDescent="0.3">
      <c r="A5" s="28" t="str">
        <f t="shared" si="0"/>
        <v>51</v>
      </c>
      <c r="B5" s="7" t="s">
        <v>91</v>
      </c>
      <c r="C5" s="7" t="s">
        <v>8</v>
      </c>
      <c r="D5" s="7" t="s">
        <v>9</v>
      </c>
      <c r="E5" s="7" t="s">
        <v>10</v>
      </c>
      <c r="F5" s="7" t="s">
        <v>8</v>
      </c>
      <c r="G5" s="7" t="s">
        <v>92</v>
      </c>
      <c r="H5" s="7" t="s">
        <v>91</v>
      </c>
      <c r="I5" s="7" t="s">
        <v>11</v>
      </c>
      <c r="J5" s="7" t="s">
        <v>9</v>
      </c>
      <c r="K5" s="7">
        <v>5184</v>
      </c>
      <c r="L5" s="7">
        <v>7004.25</v>
      </c>
      <c r="M5" s="7">
        <v>4225</v>
      </c>
      <c r="N5" s="7">
        <v>4767.75</v>
      </c>
      <c r="O5" s="7">
        <v>3409.25</v>
      </c>
      <c r="P5" s="7">
        <v>1901.25</v>
      </c>
      <c r="Q5" s="7">
        <v>0</v>
      </c>
      <c r="R5" s="7">
        <v>0</v>
      </c>
      <c r="S5" s="7">
        <v>689</v>
      </c>
      <c r="T5" s="7">
        <v>2392</v>
      </c>
      <c r="U5" s="7">
        <v>5040.75</v>
      </c>
      <c r="V5" s="7">
        <v>10497.5</v>
      </c>
      <c r="X5" s="6">
        <f t="shared" si="1"/>
        <v>5184</v>
      </c>
      <c r="Y5" s="6">
        <f>SUM($K5:L5)</f>
        <v>12188.25</v>
      </c>
      <c r="Z5" s="6">
        <f>SUM($K5:M5)</f>
        <v>16413.25</v>
      </c>
      <c r="AA5" s="6">
        <f>SUM($K5:N5)</f>
        <v>21181</v>
      </c>
      <c r="AB5" s="6">
        <f>SUM($K5:O5)</f>
        <v>24590.25</v>
      </c>
      <c r="AC5" s="6">
        <f>SUM($K5:P5)</f>
        <v>26491.5</v>
      </c>
      <c r="AD5" s="6">
        <f>SUM($K5:Q5)</f>
        <v>26491.5</v>
      </c>
      <c r="AE5" s="6">
        <f>SUM($K5:R5)</f>
        <v>26491.5</v>
      </c>
      <c r="AF5" s="6">
        <f>SUM($K5:S5)</f>
        <v>27180.5</v>
      </c>
      <c r="AG5" s="6">
        <f>SUM($K5:T5)</f>
        <v>29572.5</v>
      </c>
      <c r="AH5" s="6">
        <f>SUM($K5:U5)</f>
        <v>34613.25</v>
      </c>
      <c r="AI5" s="6">
        <f>SUM($K5:V5)</f>
        <v>45110.75</v>
      </c>
    </row>
    <row r="6" spans="1:35" x14ac:dyDescent="0.3">
      <c r="A6" s="28" t="str">
        <f t="shared" si="0"/>
        <v>51</v>
      </c>
      <c r="B6" s="7" t="s">
        <v>16</v>
      </c>
      <c r="C6" s="7" t="s">
        <v>8</v>
      </c>
      <c r="D6" s="7" t="s">
        <v>9</v>
      </c>
      <c r="E6" s="7" t="s">
        <v>10</v>
      </c>
      <c r="F6" s="7" t="s">
        <v>8</v>
      </c>
      <c r="G6" s="7" t="s">
        <v>17</v>
      </c>
      <c r="H6" s="7" t="s">
        <v>16</v>
      </c>
      <c r="I6" s="7" t="s">
        <v>11</v>
      </c>
      <c r="J6" s="7" t="s">
        <v>9</v>
      </c>
      <c r="K6" s="7">
        <v>0</v>
      </c>
      <c r="L6" s="7">
        <v>0</v>
      </c>
      <c r="M6" s="7">
        <v>0</v>
      </c>
      <c r="N6" s="7">
        <v>100</v>
      </c>
      <c r="O6" s="7">
        <v>100</v>
      </c>
      <c r="P6" s="7">
        <v>200</v>
      </c>
      <c r="Q6" s="7">
        <v>100</v>
      </c>
      <c r="R6" s="7">
        <v>225</v>
      </c>
      <c r="S6" s="7">
        <v>100</v>
      </c>
      <c r="T6" s="7">
        <v>100</v>
      </c>
      <c r="U6" s="7">
        <v>100</v>
      </c>
      <c r="V6" s="7">
        <v>200</v>
      </c>
      <c r="X6" s="6">
        <f t="shared" si="1"/>
        <v>0</v>
      </c>
      <c r="Y6" s="6">
        <f>SUM($K6:L6)</f>
        <v>0</v>
      </c>
      <c r="Z6" s="6">
        <f>SUM($K6:M6)</f>
        <v>0</v>
      </c>
      <c r="AA6" s="6">
        <f>SUM($K6:N6)</f>
        <v>100</v>
      </c>
      <c r="AB6" s="6">
        <f>SUM($K6:O6)</f>
        <v>200</v>
      </c>
      <c r="AC6" s="6">
        <f>SUM($K6:P6)</f>
        <v>400</v>
      </c>
      <c r="AD6" s="6">
        <f>SUM($K6:Q6)</f>
        <v>500</v>
      </c>
      <c r="AE6" s="6">
        <f>SUM($K6:R6)</f>
        <v>725</v>
      </c>
      <c r="AF6" s="6">
        <f>SUM($K6:S6)</f>
        <v>825</v>
      </c>
      <c r="AG6" s="6">
        <f>SUM($K6:T6)</f>
        <v>925</v>
      </c>
      <c r="AH6" s="6">
        <f>SUM($K6:U6)</f>
        <v>1025</v>
      </c>
      <c r="AI6" s="6">
        <f>SUM($K6:V6)</f>
        <v>1225</v>
      </c>
    </row>
    <row r="7" spans="1:35" x14ac:dyDescent="0.3">
      <c r="A7" s="28" t="str">
        <f t="shared" si="0"/>
        <v>51</v>
      </c>
      <c r="B7" s="7" t="s">
        <v>18</v>
      </c>
      <c r="C7" s="7" t="s">
        <v>8</v>
      </c>
      <c r="D7" s="7" t="s">
        <v>9</v>
      </c>
      <c r="E7" s="7" t="s">
        <v>10</v>
      </c>
      <c r="F7" s="7" t="s">
        <v>8</v>
      </c>
      <c r="G7" s="7" t="s">
        <v>19</v>
      </c>
      <c r="H7" s="7" t="s">
        <v>18</v>
      </c>
      <c r="I7" s="7" t="s">
        <v>11</v>
      </c>
      <c r="J7" s="7" t="s">
        <v>9</v>
      </c>
      <c r="K7" s="7">
        <v>2860.08</v>
      </c>
      <c r="L7" s="7">
        <v>2462.63</v>
      </c>
      <c r="M7" s="7">
        <v>5093.9799999999996</v>
      </c>
      <c r="N7" s="7">
        <v>3773.6</v>
      </c>
      <c r="O7" s="7">
        <v>3788.88</v>
      </c>
      <c r="P7" s="7">
        <v>2633.39</v>
      </c>
      <c r="Q7" s="7">
        <v>0</v>
      </c>
      <c r="R7" s="7">
        <v>0</v>
      </c>
      <c r="S7" s="7">
        <v>0</v>
      </c>
      <c r="T7" s="7">
        <v>2667.07</v>
      </c>
      <c r="U7" s="7">
        <v>2139.36</v>
      </c>
      <c r="V7" s="7">
        <v>4974.75</v>
      </c>
      <c r="X7" s="6">
        <f t="shared" si="1"/>
        <v>2860.08</v>
      </c>
      <c r="Y7" s="6">
        <f>SUM($K7:L7)</f>
        <v>5322.71</v>
      </c>
      <c r="Z7" s="6">
        <f>SUM($K7:M7)</f>
        <v>10416.689999999999</v>
      </c>
      <c r="AA7" s="6">
        <f>SUM($K7:N7)</f>
        <v>14190.289999999999</v>
      </c>
      <c r="AB7" s="6">
        <f>SUM($K7:O7)</f>
        <v>17979.169999999998</v>
      </c>
      <c r="AC7" s="6">
        <f>SUM($K7:P7)</f>
        <v>20612.559999999998</v>
      </c>
      <c r="AD7" s="6">
        <f>SUM($K7:Q7)</f>
        <v>20612.559999999998</v>
      </c>
      <c r="AE7" s="6">
        <f>SUM($K7:R7)</f>
        <v>20612.559999999998</v>
      </c>
      <c r="AF7" s="6">
        <f>SUM($K7:S7)</f>
        <v>20612.559999999998</v>
      </c>
      <c r="AG7" s="6">
        <f>SUM($K7:T7)</f>
        <v>23279.629999999997</v>
      </c>
      <c r="AH7" s="6">
        <f>SUM($K7:U7)</f>
        <v>25418.989999999998</v>
      </c>
      <c r="AI7" s="6">
        <f>SUM($K7:V7)</f>
        <v>30393.739999999998</v>
      </c>
    </row>
    <row r="8" spans="1:35" x14ac:dyDescent="0.3">
      <c r="A8" s="28" t="str">
        <f t="shared" si="0"/>
        <v>51</v>
      </c>
      <c r="B8" s="7" t="s">
        <v>93</v>
      </c>
      <c r="C8" s="7" t="s">
        <v>8</v>
      </c>
      <c r="D8" s="7" t="s">
        <v>9</v>
      </c>
      <c r="E8" s="7" t="s">
        <v>10</v>
      </c>
      <c r="F8" s="7" t="s">
        <v>8</v>
      </c>
      <c r="G8" s="7" t="s">
        <v>94</v>
      </c>
      <c r="H8" s="7" t="s">
        <v>93</v>
      </c>
      <c r="I8" s="7" t="s">
        <v>11</v>
      </c>
      <c r="J8" s="7" t="s">
        <v>9</v>
      </c>
      <c r="K8" s="7">
        <v>5130.75</v>
      </c>
      <c r="L8" s="7">
        <v>6477.5</v>
      </c>
      <c r="M8" s="7">
        <v>989.25</v>
      </c>
      <c r="N8" s="7">
        <v>551.25</v>
      </c>
      <c r="O8" s="7">
        <v>588.75</v>
      </c>
      <c r="P8" s="7">
        <v>618.75</v>
      </c>
      <c r="Q8" s="7">
        <v>277.5</v>
      </c>
      <c r="R8" s="7">
        <v>232.5</v>
      </c>
      <c r="S8" s="7">
        <v>547.5</v>
      </c>
      <c r="T8" s="7">
        <v>506.25</v>
      </c>
      <c r="U8" s="7">
        <v>438.75</v>
      </c>
      <c r="V8" s="7">
        <v>5835.73</v>
      </c>
      <c r="X8" s="6">
        <f t="shared" si="1"/>
        <v>5130.75</v>
      </c>
      <c r="Y8" s="6">
        <f>SUM($K8:L8)</f>
        <v>11608.25</v>
      </c>
      <c r="Z8" s="6">
        <f>SUM($K8:M8)</f>
        <v>12597.5</v>
      </c>
      <c r="AA8" s="6">
        <f>SUM($K8:N8)</f>
        <v>13148.75</v>
      </c>
      <c r="AB8" s="6">
        <f>SUM($K8:O8)</f>
        <v>13737.5</v>
      </c>
      <c r="AC8" s="6">
        <f>SUM($K8:P8)</f>
        <v>14356.25</v>
      </c>
      <c r="AD8" s="6">
        <f>SUM($K8:Q8)</f>
        <v>14633.75</v>
      </c>
      <c r="AE8" s="6">
        <f>SUM($K8:R8)</f>
        <v>14866.25</v>
      </c>
      <c r="AF8" s="6">
        <f>SUM($K8:S8)</f>
        <v>15413.75</v>
      </c>
      <c r="AG8" s="6">
        <f>SUM($K8:T8)</f>
        <v>15920</v>
      </c>
      <c r="AH8" s="6">
        <f>SUM($K8:U8)</f>
        <v>16358.75</v>
      </c>
      <c r="AI8" s="6">
        <f>SUM($K8:V8)</f>
        <v>22194.48</v>
      </c>
    </row>
    <row r="9" spans="1:35" x14ac:dyDescent="0.3">
      <c r="A9" s="28" t="str">
        <f t="shared" si="0"/>
        <v>51</v>
      </c>
      <c r="B9" s="7" t="s">
        <v>20</v>
      </c>
      <c r="C9" s="7" t="s">
        <v>8</v>
      </c>
      <c r="D9" s="7" t="s">
        <v>9</v>
      </c>
      <c r="E9" s="7" t="s">
        <v>10</v>
      </c>
      <c r="F9" s="7" t="s">
        <v>8</v>
      </c>
      <c r="G9" s="7" t="s">
        <v>21</v>
      </c>
      <c r="H9" s="7" t="s">
        <v>20</v>
      </c>
      <c r="I9" s="7" t="s">
        <v>11</v>
      </c>
      <c r="J9" s="7" t="s">
        <v>9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1650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1650</v>
      </c>
      <c r="X9" s="6">
        <f t="shared" si="1"/>
        <v>0</v>
      </c>
      <c r="Y9" s="6">
        <f>SUM($K9:L9)</f>
        <v>0</v>
      </c>
      <c r="Z9" s="6">
        <f>SUM($K9:M9)</f>
        <v>0</v>
      </c>
      <c r="AA9" s="6">
        <f>SUM($K9:N9)</f>
        <v>0</v>
      </c>
      <c r="AB9" s="6">
        <f>SUM($K9:O9)</f>
        <v>0</v>
      </c>
      <c r="AC9" s="6">
        <f>SUM($K9:P9)</f>
        <v>1650</v>
      </c>
      <c r="AD9" s="6">
        <f>SUM($K9:Q9)</f>
        <v>1650</v>
      </c>
      <c r="AE9" s="6">
        <f>SUM($K9:R9)</f>
        <v>1650</v>
      </c>
      <c r="AF9" s="6">
        <f>SUM($K9:S9)</f>
        <v>1650</v>
      </c>
      <c r="AG9" s="6">
        <f>SUM($K9:T9)</f>
        <v>1650</v>
      </c>
      <c r="AH9" s="6">
        <f>SUM($K9:U9)</f>
        <v>1650</v>
      </c>
      <c r="AI9" s="6">
        <f>SUM($K9:V9)</f>
        <v>3300</v>
      </c>
    </row>
    <row r="10" spans="1:35" x14ac:dyDescent="0.3">
      <c r="A10" s="28" t="str">
        <f t="shared" si="0"/>
        <v>52</v>
      </c>
      <c r="B10" s="7" t="s">
        <v>22</v>
      </c>
      <c r="C10" s="7" t="s">
        <v>8</v>
      </c>
      <c r="D10" s="7" t="s">
        <v>9</v>
      </c>
      <c r="E10" s="7" t="s">
        <v>10</v>
      </c>
      <c r="F10" s="7" t="s">
        <v>8</v>
      </c>
      <c r="G10" s="7" t="s">
        <v>23</v>
      </c>
      <c r="H10" s="7" t="s">
        <v>22</v>
      </c>
      <c r="I10" s="7" t="s">
        <v>11</v>
      </c>
      <c r="J10" s="7" t="s">
        <v>9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X10" s="6">
        <f t="shared" si="1"/>
        <v>0</v>
      </c>
      <c r="Y10" s="6">
        <f>SUM($K10:L10)</f>
        <v>0</v>
      </c>
      <c r="Z10" s="6">
        <f>SUM($K10:M10)</f>
        <v>0</v>
      </c>
      <c r="AA10" s="6">
        <f>SUM($K10:N10)</f>
        <v>0</v>
      </c>
      <c r="AB10" s="6">
        <f>SUM($K10:O10)</f>
        <v>0</v>
      </c>
      <c r="AC10" s="6">
        <f>SUM($K10:P10)</f>
        <v>0</v>
      </c>
      <c r="AD10" s="6">
        <f>SUM($K10:Q10)</f>
        <v>0</v>
      </c>
      <c r="AE10" s="6">
        <f>SUM($K10:R10)</f>
        <v>0</v>
      </c>
      <c r="AF10" s="6">
        <f>SUM($K10:S10)</f>
        <v>0</v>
      </c>
      <c r="AG10" s="6">
        <f>SUM($K10:T10)</f>
        <v>0</v>
      </c>
      <c r="AH10" s="6">
        <f>SUM($K10:U10)</f>
        <v>0</v>
      </c>
      <c r="AI10" s="6">
        <f>SUM($K10:V10)</f>
        <v>0</v>
      </c>
    </row>
    <row r="11" spans="1:35" x14ac:dyDescent="0.3">
      <c r="A11" s="28" t="str">
        <f t="shared" si="0"/>
        <v>52</v>
      </c>
      <c r="B11" s="7" t="s">
        <v>24</v>
      </c>
      <c r="C11" s="7" t="s">
        <v>8</v>
      </c>
      <c r="D11" s="7" t="s">
        <v>9</v>
      </c>
      <c r="E11" s="7" t="s">
        <v>10</v>
      </c>
      <c r="F11" s="7" t="s">
        <v>8</v>
      </c>
      <c r="G11" s="7" t="s">
        <v>25</v>
      </c>
      <c r="H11" s="7" t="s">
        <v>24</v>
      </c>
      <c r="I11" s="7" t="s">
        <v>11</v>
      </c>
      <c r="J11" s="7" t="s">
        <v>9</v>
      </c>
      <c r="K11" s="7">
        <v>1630.89</v>
      </c>
      <c r="L11" s="7">
        <v>1840.52</v>
      </c>
      <c r="M11" s="7">
        <v>1636.68</v>
      </c>
      <c r="N11" s="7">
        <v>1582.52</v>
      </c>
      <c r="O11" s="7">
        <v>1517.89</v>
      </c>
      <c r="P11" s="7">
        <v>1375.94</v>
      </c>
      <c r="Q11" s="7">
        <v>706</v>
      </c>
      <c r="R11" s="7">
        <v>703.96</v>
      </c>
      <c r="S11" s="7">
        <v>761.3</v>
      </c>
      <c r="T11" s="7">
        <v>1137.23</v>
      </c>
      <c r="U11" s="7">
        <v>1214.24</v>
      </c>
      <c r="V11" s="7">
        <v>1695.32</v>
      </c>
      <c r="X11" s="6">
        <f t="shared" si="1"/>
        <v>1630.89</v>
      </c>
      <c r="Y11" s="6">
        <f>SUM($K11:L11)</f>
        <v>3471.41</v>
      </c>
      <c r="Z11" s="6">
        <f>SUM($K11:M11)</f>
        <v>5108.09</v>
      </c>
      <c r="AA11" s="6">
        <f>SUM($K11:N11)</f>
        <v>6690.6100000000006</v>
      </c>
      <c r="AB11" s="6">
        <f>SUM($K11:O11)</f>
        <v>8208.5</v>
      </c>
      <c r="AC11" s="6">
        <f>SUM($K11:P11)</f>
        <v>9584.44</v>
      </c>
      <c r="AD11" s="6">
        <f>SUM($K11:Q11)</f>
        <v>10290.44</v>
      </c>
      <c r="AE11" s="6">
        <f>SUM($K11:R11)</f>
        <v>10994.400000000001</v>
      </c>
      <c r="AF11" s="6">
        <f>SUM($K11:S11)</f>
        <v>11755.7</v>
      </c>
      <c r="AG11" s="6">
        <f>SUM($K11:T11)</f>
        <v>12892.93</v>
      </c>
      <c r="AH11" s="6">
        <f>SUM($K11:U11)</f>
        <v>14107.17</v>
      </c>
      <c r="AI11" s="6">
        <f>SUM($K11:V11)</f>
        <v>15802.49</v>
      </c>
    </row>
    <row r="12" spans="1:35" x14ac:dyDescent="0.3">
      <c r="A12" s="28" t="str">
        <f t="shared" si="0"/>
        <v>52</v>
      </c>
      <c r="B12" s="7" t="s">
        <v>26</v>
      </c>
      <c r="C12" s="7" t="s">
        <v>8</v>
      </c>
      <c r="D12" s="7" t="s">
        <v>9</v>
      </c>
      <c r="E12" s="7" t="s">
        <v>10</v>
      </c>
      <c r="F12" s="7" t="s">
        <v>8</v>
      </c>
      <c r="G12" s="7" t="s">
        <v>27</v>
      </c>
      <c r="H12" s="7" t="s">
        <v>26</v>
      </c>
      <c r="I12" s="7" t="s">
        <v>11</v>
      </c>
      <c r="J12" s="7" t="s">
        <v>9</v>
      </c>
      <c r="K12" s="7">
        <v>2911.86</v>
      </c>
      <c r="L12" s="7">
        <v>3372.76</v>
      </c>
      <c r="M12" s="7">
        <v>2949.66</v>
      </c>
      <c r="N12" s="7">
        <v>2846.58</v>
      </c>
      <c r="O12" s="7">
        <v>2737.49</v>
      </c>
      <c r="P12" s="7">
        <v>2710.86</v>
      </c>
      <c r="Q12" s="7">
        <v>1355.61</v>
      </c>
      <c r="R12" s="7">
        <v>1363.59</v>
      </c>
      <c r="S12" s="7">
        <v>1457.99</v>
      </c>
      <c r="T12" s="7">
        <v>2230.8000000000002</v>
      </c>
      <c r="U12" s="7">
        <v>2384.1799999999998</v>
      </c>
      <c r="V12" s="7">
        <v>4594.43</v>
      </c>
      <c r="X12" s="6">
        <f t="shared" si="1"/>
        <v>2911.86</v>
      </c>
      <c r="Y12" s="6">
        <f>SUM($K12:L12)</f>
        <v>6284.6200000000008</v>
      </c>
      <c r="Z12" s="6">
        <f>SUM($K12:M12)</f>
        <v>9234.2800000000007</v>
      </c>
      <c r="AA12" s="6">
        <f>SUM($K12:N12)</f>
        <v>12080.86</v>
      </c>
      <c r="AB12" s="6">
        <f>SUM($K12:O12)</f>
        <v>14818.35</v>
      </c>
      <c r="AC12" s="6">
        <f>SUM($K12:P12)</f>
        <v>17529.21</v>
      </c>
      <c r="AD12" s="6">
        <f>SUM($K12:Q12)</f>
        <v>18884.82</v>
      </c>
      <c r="AE12" s="6">
        <f>SUM($K12:R12)</f>
        <v>20248.41</v>
      </c>
      <c r="AF12" s="6">
        <f>SUM($K12:S12)</f>
        <v>21706.400000000001</v>
      </c>
      <c r="AG12" s="6">
        <f>SUM($K12:T12)</f>
        <v>23937.200000000001</v>
      </c>
      <c r="AH12" s="6">
        <f>SUM($K12:U12)</f>
        <v>26321.38</v>
      </c>
      <c r="AI12" s="6">
        <f>SUM($K12:V12)</f>
        <v>30915.81</v>
      </c>
    </row>
    <row r="13" spans="1:35" x14ac:dyDescent="0.3">
      <c r="A13" s="28" t="str">
        <f t="shared" si="0"/>
        <v>52</v>
      </c>
      <c r="B13" s="7" t="s">
        <v>95</v>
      </c>
      <c r="C13" s="7" t="s">
        <v>8</v>
      </c>
      <c r="D13" s="7" t="s">
        <v>9</v>
      </c>
      <c r="E13" s="7" t="s">
        <v>10</v>
      </c>
      <c r="F13" s="7" t="s">
        <v>8</v>
      </c>
      <c r="G13" s="7" t="s">
        <v>96</v>
      </c>
      <c r="H13" s="7" t="s">
        <v>95</v>
      </c>
      <c r="I13" s="7" t="s">
        <v>11</v>
      </c>
      <c r="J13" s="7" t="s">
        <v>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24</v>
      </c>
      <c r="Q13" s="7">
        <v>0</v>
      </c>
      <c r="R13" s="7">
        <v>822</v>
      </c>
      <c r="S13" s="7">
        <v>1533</v>
      </c>
      <c r="T13" s="7">
        <v>812</v>
      </c>
      <c r="U13" s="7">
        <v>609</v>
      </c>
      <c r="V13" s="7">
        <v>7500</v>
      </c>
      <c r="X13" s="6">
        <f t="shared" si="1"/>
        <v>0</v>
      </c>
      <c r="Y13" s="6">
        <f>SUM($K13:L13)</f>
        <v>0</v>
      </c>
      <c r="Z13" s="6">
        <f>SUM($K13:M13)</f>
        <v>0</v>
      </c>
      <c r="AA13" s="6">
        <f>SUM($K13:N13)</f>
        <v>0</v>
      </c>
      <c r="AB13" s="6">
        <f>SUM($K13:O13)</f>
        <v>0</v>
      </c>
      <c r="AC13" s="6">
        <f>SUM($K13:P13)</f>
        <v>24</v>
      </c>
      <c r="AD13" s="6">
        <f>SUM($K13:Q13)</f>
        <v>24</v>
      </c>
      <c r="AE13" s="6">
        <f>SUM($K13:R13)</f>
        <v>846</v>
      </c>
      <c r="AF13" s="6">
        <f>SUM($K13:S13)</f>
        <v>2379</v>
      </c>
      <c r="AG13" s="6">
        <f>SUM($K13:T13)</f>
        <v>3191</v>
      </c>
      <c r="AH13" s="6">
        <f>SUM($K13:U13)</f>
        <v>3800</v>
      </c>
      <c r="AI13" s="6">
        <f>SUM($K13:V13)</f>
        <v>11300</v>
      </c>
    </row>
    <row r="14" spans="1:35" x14ac:dyDescent="0.3">
      <c r="A14" s="28" t="str">
        <f t="shared" si="0"/>
        <v>52</v>
      </c>
      <c r="B14" s="7" t="s">
        <v>28</v>
      </c>
      <c r="C14" s="7" t="s">
        <v>8</v>
      </c>
      <c r="D14" s="7" t="s">
        <v>9</v>
      </c>
      <c r="E14" s="7" t="s">
        <v>10</v>
      </c>
      <c r="F14" s="7" t="s">
        <v>8</v>
      </c>
      <c r="G14" s="7" t="s">
        <v>29</v>
      </c>
      <c r="H14" s="7" t="s">
        <v>28</v>
      </c>
      <c r="I14" s="7" t="s">
        <v>11</v>
      </c>
      <c r="J14" s="7" t="s">
        <v>9</v>
      </c>
      <c r="K14" s="7">
        <v>2335.61</v>
      </c>
      <c r="L14" s="7">
        <v>2328.46</v>
      </c>
      <c r="M14" s="7">
        <v>2328.46</v>
      </c>
      <c r="N14" s="7">
        <v>2328.46</v>
      </c>
      <c r="O14" s="7">
        <v>2328.46</v>
      </c>
      <c r="P14" s="7">
        <v>2887.77</v>
      </c>
      <c r="Q14" s="7">
        <v>1815.18</v>
      </c>
      <c r="R14" s="7">
        <v>1815.18</v>
      </c>
      <c r="S14" s="7">
        <v>1815.18</v>
      </c>
      <c r="T14" s="7">
        <v>1825.92</v>
      </c>
      <c r="U14" s="7">
        <v>1815.18</v>
      </c>
      <c r="V14" s="7">
        <v>2518.1999999999998</v>
      </c>
      <c r="X14" s="6">
        <f t="shared" si="1"/>
        <v>2335.61</v>
      </c>
      <c r="Y14" s="6">
        <f>SUM($K14:L14)</f>
        <v>4664.07</v>
      </c>
      <c r="Z14" s="6">
        <f>SUM($K14:M14)</f>
        <v>6992.53</v>
      </c>
      <c r="AA14" s="6">
        <f>SUM($K14:N14)</f>
        <v>9320.99</v>
      </c>
      <c r="AB14" s="6">
        <f>SUM($K14:O14)</f>
        <v>11649.45</v>
      </c>
      <c r="AC14" s="6">
        <f>SUM($K14:P14)</f>
        <v>14537.220000000001</v>
      </c>
      <c r="AD14" s="6">
        <f>SUM($K14:Q14)</f>
        <v>16352.400000000001</v>
      </c>
      <c r="AE14" s="6">
        <f>SUM($K14:R14)</f>
        <v>18167.580000000002</v>
      </c>
      <c r="AF14" s="6">
        <f>SUM($K14:S14)</f>
        <v>19982.760000000002</v>
      </c>
      <c r="AG14" s="6">
        <f>SUM($K14:T14)</f>
        <v>21808.68</v>
      </c>
      <c r="AH14" s="6">
        <f>SUM($K14:U14)</f>
        <v>23623.86</v>
      </c>
      <c r="AI14" s="6">
        <f>SUM($K14:V14)</f>
        <v>26142.06</v>
      </c>
    </row>
    <row r="15" spans="1:35" x14ac:dyDescent="0.3">
      <c r="A15" s="28" t="str">
        <f t="shared" si="0"/>
        <v>52</v>
      </c>
      <c r="B15" s="7" t="s">
        <v>30</v>
      </c>
      <c r="C15" s="7" t="s">
        <v>8</v>
      </c>
      <c r="D15" s="7" t="s">
        <v>9</v>
      </c>
      <c r="E15" s="7" t="s">
        <v>10</v>
      </c>
      <c r="F15" s="7" t="s">
        <v>8</v>
      </c>
      <c r="G15" s="7" t="s">
        <v>31</v>
      </c>
      <c r="H15" s="7" t="s">
        <v>30</v>
      </c>
      <c r="I15" s="7" t="s">
        <v>11</v>
      </c>
      <c r="J15" s="7" t="s">
        <v>9</v>
      </c>
      <c r="K15" s="7">
        <v>87.6</v>
      </c>
      <c r="L15" s="7">
        <v>87.6</v>
      </c>
      <c r="M15" s="7">
        <v>175.2</v>
      </c>
      <c r="N15" s="7">
        <v>0</v>
      </c>
      <c r="O15" s="7">
        <v>87.6</v>
      </c>
      <c r="P15" s="7">
        <v>87.6</v>
      </c>
      <c r="Q15" s="7">
        <v>87.6</v>
      </c>
      <c r="R15" s="7">
        <v>87.6</v>
      </c>
      <c r="S15" s="7">
        <v>87.6</v>
      </c>
      <c r="T15" s="7">
        <v>87.6</v>
      </c>
      <c r="U15" s="7">
        <v>87.6</v>
      </c>
      <c r="V15" s="7">
        <v>87.6</v>
      </c>
      <c r="X15" s="6">
        <f t="shared" si="1"/>
        <v>87.6</v>
      </c>
      <c r="Y15" s="6">
        <f>SUM($K15:L15)</f>
        <v>175.2</v>
      </c>
      <c r="Z15" s="6">
        <f>SUM($K15:M15)</f>
        <v>350.4</v>
      </c>
      <c r="AA15" s="6">
        <f>SUM($K15:N15)</f>
        <v>350.4</v>
      </c>
      <c r="AB15" s="6">
        <f>SUM($K15:O15)</f>
        <v>438</v>
      </c>
      <c r="AC15" s="6">
        <f>SUM($K15:P15)</f>
        <v>525.6</v>
      </c>
      <c r="AD15" s="6">
        <f>SUM($K15:Q15)</f>
        <v>613.20000000000005</v>
      </c>
      <c r="AE15" s="6">
        <f>SUM($K15:R15)</f>
        <v>700.80000000000007</v>
      </c>
      <c r="AF15" s="6">
        <f>SUM($K15:S15)</f>
        <v>788.40000000000009</v>
      </c>
      <c r="AG15" s="6">
        <f>SUM($K15:T15)</f>
        <v>876.00000000000011</v>
      </c>
      <c r="AH15" s="6">
        <f>SUM($K15:U15)</f>
        <v>963.60000000000014</v>
      </c>
      <c r="AI15" s="6">
        <f>SUM($K15:V15)</f>
        <v>1051.2</v>
      </c>
    </row>
    <row r="16" spans="1:35" x14ac:dyDescent="0.3">
      <c r="A16" s="28" t="str">
        <f t="shared" si="0"/>
        <v>52</v>
      </c>
      <c r="B16" s="7" t="s">
        <v>32</v>
      </c>
      <c r="C16" s="7" t="s">
        <v>8</v>
      </c>
      <c r="D16" s="7" t="s">
        <v>9</v>
      </c>
      <c r="E16" s="7" t="s">
        <v>10</v>
      </c>
      <c r="F16" s="7" t="s">
        <v>8</v>
      </c>
      <c r="G16" s="7" t="s">
        <v>33</v>
      </c>
      <c r="H16" s="7" t="s">
        <v>32</v>
      </c>
      <c r="I16" s="7" t="s">
        <v>11</v>
      </c>
      <c r="J16" s="7" t="s">
        <v>9</v>
      </c>
      <c r="K16" s="7">
        <v>86321</v>
      </c>
      <c r="L16" s="7">
        <v>0</v>
      </c>
      <c r="M16" s="7">
        <v>0</v>
      </c>
      <c r="N16" s="7">
        <v>0</v>
      </c>
      <c r="O16" s="7">
        <v>888.04</v>
      </c>
      <c r="P16" s="7">
        <v>-888.04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X16" s="6">
        <f t="shared" si="1"/>
        <v>86321</v>
      </c>
      <c r="Y16" s="6">
        <f>SUM($K16:L16)</f>
        <v>86321</v>
      </c>
      <c r="Z16" s="6">
        <f>SUM($K16:M16)</f>
        <v>86321</v>
      </c>
      <c r="AA16" s="6">
        <f>SUM($K16:N16)</f>
        <v>86321</v>
      </c>
      <c r="AB16" s="6">
        <f>SUM($K16:O16)</f>
        <v>87209.04</v>
      </c>
      <c r="AC16" s="6">
        <f>SUM($K16:P16)</f>
        <v>86321</v>
      </c>
      <c r="AD16" s="6">
        <f>SUM($K16:Q16)</f>
        <v>86321</v>
      </c>
      <c r="AE16" s="6">
        <f>SUM($K16:R16)</f>
        <v>86321</v>
      </c>
      <c r="AF16" s="6">
        <f>SUM($K16:S16)</f>
        <v>86321</v>
      </c>
      <c r="AG16" s="6">
        <f>SUM($K16:T16)</f>
        <v>86321</v>
      </c>
      <c r="AH16" s="6">
        <f>SUM($K16:U16)</f>
        <v>86321</v>
      </c>
      <c r="AI16" s="6">
        <f>SUM($K16:V16)</f>
        <v>86321</v>
      </c>
    </row>
    <row r="17" spans="1:35" x14ac:dyDescent="0.3">
      <c r="A17" s="28" t="str">
        <f t="shared" si="0"/>
        <v>52</v>
      </c>
      <c r="B17" s="7" t="s">
        <v>34</v>
      </c>
      <c r="C17" s="7" t="s">
        <v>8</v>
      </c>
      <c r="D17" s="7" t="s">
        <v>9</v>
      </c>
      <c r="E17" s="7" t="s">
        <v>10</v>
      </c>
      <c r="F17" s="7" t="s">
        <v>8</v>
      </c>
      <c r="G17" s="7" t="s">
        <v>35</v>
      </c>
      <c r="H17" s="7" t="s">
        <v>34</v>
      </c>
      <c r="I17" s="7" t="s">
        <v>11</v>
      </c>
      <c r="J17" s="7" t="s">
        <v>9</v>
      </c>
      <c r="K17" s="7">
        <v>110.25</v>
      </c>
      <c r="L17" s="7">
        <v>110.25</v>
      </c>
      <c r="M17" s="7">
        <v>147</v>
      </c>
      <c r="N17" s="7">
        <v>213.95</v>
      </c>
      <c r="O17" s="7">
        <v>346.16</v>
      </c>
      <c r="P17" s="7">
        <v>213.95</v>
      </c>
      <c r="Q17" s="7">
        <v>298.36</v>
      </c>
      <c r="R17" s="7">
        <v>171.16</v>
      </c>
      <c r="S17" s="7">
        <v>282.42</v>
      </c>
      <c r="T17" s="7">
        <v>241.21</v>
      </c>
      <c r="U17" s="7">
        <v>141.21</v>
      </c>
      <c r="V17" s="7">
        <v>782.63</v>
      </c>
      <c r="X17" s="6">
        <f t="shared" si="1"/>
        <v>110.25</v>
      </c>
      <c r="Y17" s="6">
        <f>SUM($K17:L17)</f>
        <v>220.5</v>
      </c>
      <c r="Z17" s="6">
        <f>SUM($K17:M17)</f>
        <v>367.5</v>
      </c>
      <c r="AA17" s="6">
        <f>SUM($K17:N17)</f>
        <v>581.45000000000005</v>
      </c>
      <c r="AB17" s="6">
        <f>SUM($K17:O17)</f>
        <v>927.61000000000013</v>
      </c>
      <c r="AC17" s="6">
        <f>SUM($K17:P17)</f>
        <v>1141.5600000000002</v>
      </c>
      <c r="AD17" s="6">
        <f>SUM($K17:Q17)</f>
        <v>1439.92</v>
      </c>
      <c r="AE17" s="6">
        <f>SUM($K17:R17)</f>
        <v>1611.0800000000002</v>
      </c>
      <c r="AF17" s="6">
        <f>SUM($K17:S17)</f>
        <v>1893.5000000000002</v>
      </c>
      <c r="AG17" s="6">
        <f>SUM($K17:T17)</f>
        <v>2134.71</v>
      </c>
      <c r="AH17" s="6">
        <f>SUM($K17:U17)</f>
        <v>2275.92</v>
      </c>
      <c r="AI17" s="6">
        <f>SUM($K17:V17)</f>
        <v>3058.55</v>
      </c>
    </row>
    <row r="18" spans="1:35" x14ac:dyDescent="0.3">
      <c r="A18" s="28" t="str">
        <f t="shared" si="0"/>
        <v>53001</v>
      </c>
      <c r="B18" s="7" t="s">
        <v>36</v>
      </c>
      <c r="C18" s="7" t="s">
        <v>8</v>
      </c>
      <c r="D18" s="7" t="s">
        <v>9</v>
      </c>
      <c r="E18" s="7" t="s">
        <v>10</v>
      </c>
      <c r="F18" s="7" t="s">
        <v>8</v>
      </c>
      <c r="G18" s="7" t="s">
        <v>37</v>
      </c>
      <c r="H18" s="7" t="s">
        <v>36</v>
      </c>
      <c r="I18" s="7" t="s">
        <v>11</v>
      </c>
      <c r="J18" s="7" t="s">
        <v>9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X18" s="6">
        <f t="shared" si="1"/>
        <v>0</v>
      </c>
      <c r="Y18" s="6">
        <f>SUM($K18:L18)</f>
        <v>0</v>
      </c>
      <c r="Z18" s="6">
        <f>SUM($K18:M18)</f>
        <v>0</v>
      </c>
      <c r="AA18" s="6">
        <f>SUM($K18:N18)</f>
        <v>0</v>
      </c>
      <c r="AB18" s="6">
        <f>SUM($K18:O18)</f>
        <v>0</v>
      </c>
      <c r="AC18" s="6">
        <f>SUM($K18:P18)</f>
        <v>0</v>
      </c>
      <c r="AD18" s="6">
        <f>SUM($K18:Q18)</f>
        <v>0</v>
      </c>
      <c r="AE18" s="6">
        <f>SUM($K18:R18)</f>
        <v>0</v>
      </c>
      <c r="AF18" s="6">
        <f>SUM($K18:S18)</f>
        <v>0</v>
      </c>
      <c r="AG18" s="6">
        <f>SUM($K18:T18)</f>
        <v>0</v>
      </c>
      <c r="AH18" s="6">
        <f>SUM($K18:U18)</f>
        <v>0</v>
      </c>
      <c r="AI18" s="6">
        <f>SUM($K18:V18)</f>
        <v>0</v>
      </c>
    </row>
    <row r="19" spans="1:35" x14ac:dyDescent="0.3">
      <c r="A19" s="28" t="str">
        <f t="shared" si="0"/>
        <v>53102</v>
      </c>
      <c r="B19" s="7" t="s">
        <v>97</v>
      </c>
      <c r="C19" s="7" t="s">
        <v>8</v>
      </c>
      <c r="D19" s="7" t="s">
        <v>9</v>
      </c>
      <c r="E19" s="7" t="s">
        <v>10</v>
      </c>
      <c r="F19" s="7" t="s">
        <v>8</v>
      </c>
      <c r="G19" s="7" t="s">
        <v>98</v>
      </c>
      <c r="H19" s="7" t="s">
        <v>97</v>
      </c>
      <c r="I19" s="7" t="s">
        <v>11</v>
      </c>
      <c r="J19" s="7" t="s">
        <v>9</v>
      </c>
      <c r="K19" s="7">
        <v>56</v>
      </c>
      <c r="L19" s="7">
        <v>5966.15</v>
      </c>
      <c r="M19" s="7">
        <v>5873.09</v>
      </c>
      <c r="N19" s="7">
        <v>11023.65</v>
      </c>
      <c r="O19" s="7">
        <v>56</v>
      </c>
      <c r="P19" s="7">
        <v>4659.68</v>
      </c>
      <c r="Q19" s="7">
        <v>2654.45</v>
      </c>
      <c r="R19" s="7">
        <v>1924.81</v>
      </c>
      <c r="S19" s="7">
        <v>1900.27</v>
      </c>
      <c r="T19" s="7">
        <v>2102.35</v>
      </c>
      <c r="U19" s="7">
        <v>1894.15</v>
      </c>
      <c r="V19" s="7">
        <v>8389.74</v>
      </c>
      <c r="X19" s="6">
        <f t="shared" si="1"/>
        <v>56</v>
      </c>
      <c r="Y19" s="6">
        <f>SUM($K19:L19)</f>
        <v>6022.15</v>
      </c>
      <c r="Z19" s="6">
        <f>SUM($K19:M19)</f>
        <v>11895.24</v>
      </c>
      <c r="AA19" s="6">
        <f>SUM($K19:N19)</f>
        <v>22918.89</v>
      </c>
      <c r="AB19" s="6">
        <f>SUM($K19:O19)</f>
        <v>22974.89</v>
      </c>
      <c r="AC19" s="6">
        <f>SUM($K19:P19)</f>
        <v>27634.57</v>
      </c>
      <c r="AD19" s="6">
        <f>SUM($K19:Q19)</f>
        <v>30289.02</v>
      </c>
      <c r="AE19" s="6">
        <f>SUM($K19:R19)</f>
        <v>32213.83</v>
      </c>
      <c r="AF19" s="6">
        <f>SUM($K19:S19)</f>
        <v>34114.1</v>
      </c>
      <c r="AG19" s="6">
        <f>SUM($K19:T19)</f>
        <v>36216.449999999997</v>
      </c>
      <c r="AH19" s="6">
        <f>SUM($K19:U19)</f>
        <v>38110.6</v>
      </c>
      <c r="AI19" s="6">
        <f>SUM($K19:V19)</f>
        <v>46500.34</v>
      </c>
    </row>
    <row r="20" spans="1:35" x14ac:dyDescent="0.3">
      <c r="A20" s="28" t="str">
        <f t="shared" si="0"/>
        <v>53105</v>
      </c>
      <c r="B20" s="7" t="s">
        <v>99</v>
      </c>
      <c r="C20" s="7" t="s">
        <v>8</v>
      </c>
      <c r="D20" s="7" t="s">
        <v>9</v>
      </c>
      <c r="E20" s="7" t="s">
        <v>10</v>
      </c>
      <c r="F20" s="7" t="s">
        <v>8</v>
      </c>
      <c r="G20" s="7" t="s">
        <v>100</v>
      </c>
      <c r="H20" s="7" t="s">
        <v>99</v>
      </c>
      <c r="I20" s="7" t="s">
        <v>11</v>
      </c>
      <c r="J20" s="7" t="s">
        <v>9</v>
      </c>
      <c r="K20" s="7">
        <v>0</v>
      </c>
      <c r="L20" s="7">
        <v>995.18</v>
      </c>
      <c r="M20" s="7">
        <v>1325.97</v>
      </c>
      <c r="N20" s="7">
        <v>1377.83</v>
      </c>
      <c r="O20" s="7">
        <v>1198.31</v>
      </c>
      <c r="P20" s="7">
        <v>1786.08</v>
      </c>
      <c r="Q20" s="7">
        <v>2645.14</v>
      </c>
      <c r="R20" s="7">
        <v>3043.93</v>
      </c>
      <c r="S20" s="7">
        <v>2598.1</v>
      </c>
      <c r="T20" s="7">
        <v>2326.96</v>
      </c>
      <c r="U20" s="7">
        <v>2232.6999999999998</v>
      </c>
      <c r="V20" s="7">
        <v>3042.12</v>
      </c>
      <c r="X20" s="6">
        <f t="shared" si="1"/>
        <v>0</v>
      </c>
      <c r="Y20" s="6">
        <f>SUM($K20:L20)</f>
        <v>995.18</v>
      </c>
      <c r="Z20" s="6">
        <f>SUM($K20:M20)</f>
        <v>2321.15</v>
      </c>
      <c r="AA20" s="6">
        <f>SUM($K20:N20)</f>
        <v>3698.98</v>
      </c>
      <c r="AB20" s="6">
        <f>SUM($K20:O20)</f>
        <v>4897.29</v>
      </c>
      <c r="AC20" s="6">
        <f>SUM($K20:P20)</f>
        <v>6683.37</v>
      </c>
      <c r="AD20" s="6">
        <f>SUM($K20:Q20)</f>
        <v>9328.51</v>
      </c>
      <c r="AE20" s="6">
        <f>SUM($K20:R20)</f>
        <v>12372.44</v>
      </c>
      <c r="AF20" s="6">
        <f>SUM($K20:S20)</f>
        <v>14970.54</v>
      </c>
      <c r="AG20" s="6">
        <f>SUM($K20:T20)</f>
        <v>17297.5</v>
      </c>
      <c r="AH20" s="6">
        <f>SUM($K20:U20)</f>
        <v>19530.2</v>
      </c>
      <c r="AI20" s="6">
        <f>SUM($K20:V20)</f>
        <v>22572.32</v>
      </c>
    </row>
    <row r="21" spans="1:35" x14ac:dyDescent="0.3">
      <c r="A21" s="28" t="str">
        <f t="shared" si="0"/>
        <v>53106</v>
      </c>
      <c r="B21" s="7" t="s">
        <v>101</v>
      </c>
      <c r="C21" s="7" t="s">
        <v>8</v>
      </c>
      <c r="D21" s="7" t="s">
        <v>9</v>
      </c>
      <c r="E21" s="7" t="s">
        <v>10</v>
      </c>
      <c r="F21" s="7" t="s">
        <v>8</v>
      </c>
      <c r="G21" s="7" t="s">
        <v>102</v>
      </c>
      <c r="H21" s="7" t="s">
        <v>101</v>
      </c>
      <c r="I21" s="7" t="s">
        <v>11</v>
      </c>
      <c r="J21" s="7" t="s">
        <v>9</v>
      </c>
      <c r="K21" s="7">
        <v>663.59</v>
      </c>
      <c r="L21" s="7">
        <v>709.71</v>
      </c>
      <c r="M21" s="7">
        <v>3308.37</v>
      </c>
      <c r="N21" s="7">
        <v>2408.02</v>
      </c>
      <c r="O21" s="7">
        <v>2239.1799999999998</v>
      </c>
      <c r="P21" s="7">
        <v>733.88</v>
      </c>
      <c r="Q21" s="7">
        <v>529.55999999999995</v>
      </c>
      <c r="R21" s="7">
        <v>0</v>
      </c>
      <c r="S21" s="7">
        <v>0</v>
      </c>
      <c r="T21" s="7">
        <v>1548.02</v>
      </c>
      <c r="U21" s="7">
        <v>1359</v>
      </c>
      <c r="V21" s="7">
        <v>7871.02</v>
      </c>
      <c r="X21" s="6">
        <f t="shared" si="1"/>
        <v>663.59</v>
      </c>
      <c r="Y21" s="6">
        <f>SUM($K21:L21)</f>
        <v>1373.3000000000002</v>
      </c>
      <c r="Z21" s="6">
        <f>SUM($K21:M21)</f>
        <v>4681.67</v>
      </c>
      <c r="AA21" s="6">
        <f>SUM($K21:N21)</f>
        <v>7089.6900000000005</v>
      </c>
      <c r="AB21" s="6">
        <f>SUM($K21:O21)</f>
        <v>9328.8700000000008</v>
      </c>
      <c r="AC21" s="6">
        <f>SUM($K21:P21)</f>
        <v>10062.75</v>
      </c>
      <c r="AD21" s="6">
        <f>SUM($K21:Q21)</f>
        <v>10592.31</v>
      </c>
      <c r="AE21" s="6">
        <f>SUM($K21:R21)</f>
        <v>10592.31</v>
      </c>
      <c r="AF21" s="6">
        <f>SUM($K21:S21)</f>
        <v>10592.31</v>
      </c>
      <c r="AG21" s="6">
        <f>SUM($K21:T21)</f>
        <v>12140.33</v>
      </c>
      <c r="AH21" s="6">
        <f>SUM($K21:U21)</f>
        <v>13499.33</v>
      </c>
      <c r="AI21" s="6">
        <f>SUM($K21:V21)</f>
        <v>21370.35</v>
      </c>
    </row>
    <row r="22" spans="1:35" x14ac:dyDescent="0.3">
      <c r="A22" s="28" t="str">
        <f t="shared" si="0"/>
        <v>53201</v>
      </c>
      <c r="B22" s="7" t="s">
        <v>38</v>
      </c>
      <c r="C22" s="7" t="s">
        <v>8</v>
      </c>
      <c r="D22" s="7" t="s">
        <v>9</v>
      </c>
      <c r="E22" s="7" t="s">
        <v>10</v>
      </c>
      <c r="F22" s="7" t="s">
        <v>8</v>
      </c>
      <c r="G22" s="7" t="s">
        <v>39</v>
      </c>
      <c r="H22" s="7" t="s">
        <v>38</v>
      </c>
      <c r="I22" s="7" t="s">
        <v>11</v>
      </c>
      <c r="J22" s="7" t="s">
        <v>9</v>
      </c>
      <c r="K22" s="7">
        <v>0</v>
      </c>
      <c r="L22" s="7">
        <v>85.48</v>
      </c>
      <c r="M22" s="7">
        <v>133.86000000000001</v>
      </c>
      <c r="N22" s="7">
        <v>0</v>
      </c>
      <c r="O22" s="7">
        <v>245.88</v>
      </c>
      <c r="P22" s="7">
        <v>0</v>
      </c>
      <c r="Q22" s="7">
        <v>0</v>
      </c>
      <c r="R22" s="7">
        <v>0</v>
      </c>
      <c r="S22" s="7">
        <v>429.35</v>
      </c>
      <c r="T22" s="7">
        <v>0</v>
      </c>
      <c r="U22" s="7">
        <v>0</v>
      </c>
      <c r="V22" s="7">
        <v>425.99</v>
      </c>
      <c r="X22" s="6">
        <f t="shared" si="1"/>
        <v>0</v>
      </c>
      <c r="Y22" s="6">
        <f>SUM($K22:L22)</f>
        <v>85.48</v>
      </c>
      <c r="Z22" s="6">
        <f>SUM($K22:M22)</f>
        <v>219.34000000000003</v>
      </c>
      <c r="AA22" s="6">
        <f>SUM($K22:N22)</f>
        <v>219.34000000000003</v>
      </c>
      <c r="AB22" s="6">
        <f>SUM($K22:O22)</f>
        <v>465.22</v>
      </c>
      <c r="AC22" s="6">
        <f>SUM($K22:P22)</f>
        <v>465.22</v>
      </c>
      <c r="AD22" s="6">
        <f>SUM($K22:Q22)</f>
        <v>465.22</v>
      </c>
      <c r="AE22" s="6">
        <f>SUM($K22:R22)</f>
        <v>465.22</v>
      </c>
      <c r="AF22" s="6">
        <f>SUM($K22:S22)</f>
        <v>894.57</v>
      </c>
      <c r="AG22" s="6">
        <f>SUM($K22:T22)</f>
        <v>894.57</v>
      </c>
      <c r="AH22" s="6">
        <f>SUM($K22:U22)</f>
        <v>894.57</v>
      </c>
      <c r="AI22" s="6">
        <f>SUM($K22:V22)</f>
        <v>1320.56</v>
      </c>
    </row>
    <row r="23" spans="1:35" x14ac:dyDescent="0.3">
      <c r="A23" s="28">
        <v>53202</v>
      </c>
      <c r="B23" s="7" t="s">
        <v>153</v>
      </c>
      <c r="C23" s="7" t="s">
        <v>8</v>
      </c>
      <c r="D23" s="7" t="s">
        <v>9</v>
      </c>
      <c r="E23" s="7" t="s">
        <v>10</v>
      </c>
      <c r="F23" s="7" t="s">
        <v>8</v>
      </c>
      <c r="G23" s="7">
        <v>53202</v>
      </c>
      <c r="H23" s="7" t="s">
        <v>153</v>
      </c>
      <c r="I23" s="7" t="s">
        <v>11</v>
      </c>
      <c r="J23" s="7" t="s">
        <v>9</v>
      </c>
      <c r="K23" s="7">
        <v>0</v>
      </c>
      <c r="L23" s="7">
        <v>3426.04</v>
      </c>
      <c r="M23" s="7">
        <v>2173.6999999999998</v>
      </c>
      <c r="N23" s="7">
        <v>4245.76</v>
      </c>
      <c r="O23" s="7">
        <v>377.5</v>
      </c>
      <c r="P23" s="7">
        <v>5646.1</v>
      </c>
      <c r="Q23" s="7">
        <v>0</v>
      </c>
      <c r="R23" s="7">
        <v>623.87</v>
      </c>
      <c r="S23" s="7">
        <v>0</v>
      </c>
      <c r="T23" s="7">
        <v>0</v>
      </c>
      <c r="U23" s="7">
        <v>2782.84</v>
      </c>
      <c r="V23" s="7">
        <v>1726.3</v>
      </c>
      <c r="X23" s="6">
        <f t="shared" ref="X23" si="2">SUM(K23)</f>
        <v>0</v>
      </c>
      <c r="Y23" s="6">
        <f>SUM($K23:L23)</f>
        <v>3426.04</v>
      </c>
      <c r="Z23" s="6">
        <f>SUM($K23:M23)</f>
        <v>5599.74</v>
      </c>
      <c r="AA23" s="6">
        <f>SUM($K23:N23)</f>
        <v>9845.5</v>
      </c>
      <c r="AB23" s="6">
        <f>SUM($K23:O23)</f>
        <v>10223</v>
      </c>
      <c r="AC23" s="6">
        <f>SUM($K23:P23)</f>
        <v>15869.1</v>
      </c>
      <c r="AD23" s="6">
        <f>SUM($K23:Q23)</f>
        <v>15869.1</v>
      </c>
      <c r="AE23" s="6">
        <f>SUM($K23:R23)</f>
        <v>16492.97</v>
      </c>
      <c r="AF23" s="6">
        <f>SUM($K23:S23)</f>
        <v>16492.97</v>
      </c>
      <c r="AG23" s="6">
        <f>SUM($K23:T23)</f>
        <v>16492.97</v>
      </c>
      <c r="AH23" s="6">
        <f>SUM($K23:U23)</f>
        <v>19275.810000000001</v>
      </c>
      <c r="AI23" s="6">
        <f>SUM($K23:V23)</f>
        <v>21002.11</v>
      </c>
    </row>
    <row r="24" spans="1:35" x14ac:dyDescent="0.3">
      <c r="A24" s="28" t="str">
        <f t="shared" si="0"/>
        <v>53208</v>
      </c>
      <c r="B24" s="7" t="s">
        <v>152</v>
      </c>
      <c r="C24" s="7" t="s">
        <v>8</v>
      </c>
      <c r="D24" s="7" t="s">
        <v>9</v>
      </c>
      <c r="E24" s="7" t="s">
        <v>10</v>
      </c>
      <c r="F24" s="7" t="s">
        <v>8</v>
      </c>
      <c r="G24" s="7">
        <v>53208</v>
      </c>
      <c r="H24" s="7" t="s">
        <v>152</v>
      </c>
      <c r="I24" s="7" t="s">
        <v>11</v>
      </c>
      <c r="J24" s="7" t="s">
        <v>9</v>
      </c>
      <c r="K24" s="7">
        <v>0</v>
      </c>
      <c r="L24" s="7">
        <v>844.93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593.98</v>
      </c>
      <c r="U24" s="7">
        <v>653.63</v>
      </c>
      <c r="V24" s="7">
        <v>319.99</v>
      </c>
      <c r="X24" s="6">
        <f t="shared" ref="X24:X48" si="3">SUM(K24)</f>
        <v>0</v>
      </c>
      <c r="Y24" s="6">
        <f>SUM($K24:L24)</f>
        <v>844.93</v>
      </c>
      <c r="Z24" s="6">
        <f>SUM($K24:M24)</f>
        <v>844.93</v>
      </c>
      <c r="AA24" s="6">
        <f>SUM($K24:N24)</f>
        <v>844.93</v>
      </c>
      <c r="AB24" s="6">
        <f>SUM($K24:O24)</f>
        <v>844.93</v>
      </c>
      <c r="AC24" s="6">
        <f>SUM($K24:P24)</f>
        <v>844.93</v>
      </c>
      <c r="AD24" s="6">
        <f>SUM($K24:Q24)</f>
        <v>844.93</v>
      </c>
      <c r="AE24" s="6">
        <f>SUM($K24:R24)</f>
        <v>844.93</v>
      </c>
      <c r="AF24" s="6">
        <f>SUM($K24:S24)</f>
        <v>844.93</v>
      </c>
      <c r="AG24" s="6">
        <f>SUM($K24:T24)</f>
        <v>1438.9099999999999</v>
      </c>
      <c r="AH24" s="6">
        <f>SUM($K24:U24)</f>
        <v>2092.54</v>
      </c>
      <c r="AI24" s="6">
        <f>SUM($K24:V24)</f>
        <v>2412.5299999999997</v>
      </c>
    </row>
    <row r="25" spans="1:35" x14ac:dyDescent="0.3">
      <c r="A25" s="28" t="str">
        <f t="shared" si="0"/>
        <v>53219</v>
      </c>
      <c r="B25" s="28" t="s">
        <v>150</v>
      </c>
      <c r="C25" s="28" t="s">
        <v>8</v>
      </c>
      <c r="D25" s="28" t="s">
        <v>9</v>
      </c>
      <c r="E25" s="28" t="s">
        <v>10</v>
      </c>
      <c r="F25" s="7" t="s">
        <v>8</v>
      </c>
      <c r="G25" s="28" t="s">
        <v>151</v>
      </c>
      <c r="H25" s="28" t="s">
        <v>150</v>
      </c>
      <c r="I25" s="28" t="s">
        <v>11</v>
      </c>
      <c r="J25" s="28" t="s">
        <v>9</v>
      </c>
      <c r="K25" s="7">
        <v>0</v>
      </c>
      <c r="L25" s="7">
        <v>0</v>
      </c>
      <c r="M25" s="7">
        <v>555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1622.4</v>
      </c>
      <c r="X25" s="6">
        <f t="shared" si="3"/>
        <v>0</v>
      </c>
      <c r="Y25" s="6">
        <f>SUM($K25:L25)</f>
        <v>0</v>
      </c>
      <c r="Z25" s="6">
        <f>SUM($K25:M25)</f>
        <v>555</v>
      </c>
      <c r="AA25" s="6">
        <f>SUM($K25:N25)</f>
        <v>555</v>
      </c>
      <c r="AB25" s="6">
        <f>SUM($K25:O25)</f>
        <v>555</v>
      </c>
      <c r="AC25" s="6">
        <f>SUM($K25:P25)</f>
        <v>555</v>
      </c>
      <c r="AD25" s="6">
        <f>SUM($K25:Q25)</f>
        <v>555</v>
      </c>
      <c r="AE25" s="6">
        <f>SUM($K25:R25)</f>
        <v>555</v>
      </c>
      <c r="AF25" s="6">
        <f>SUM($K25:S25)</f>
        <v>555</v>
      </c>
      <c r="AG25" s="6">
        <f>SUM($K25:T25)</f>
        <v>555</v>
      </c>
      <c r="AH25" s="6">
        <f>SUM($K25:U25)</f>
        <v>555</v>
      </c>
      <c r="AI25" s="6">
        <f>SUM($K25:V25)</f>
        <v>2177.4</v>
      </c>
    </row>
    <row r="26" spans="1:35" x14ac:dyDescent="0.3">
      <c r="A26" s="28" t="str">
        <f t="shared" si="0"/>
        <v>53233</v>
      </c>
      <c r="B26" s="7" t="s">
        <v>103</v>
      </c>
      <c r="C26" s="7" t="s">
        <v>8</v>
      </c>
      <c r="D26" s="7" t="s">
        <v>9</v>
      </c>
      <c r="E26" s="7" t="s">
        <v>10</v>
      </c>
      <c r="F26" s="7" t="s">
        <v>8</v>
      </c>
      <c r="G26" s="7" t="s">
        <v>104</v>
      </c>
      <c r="H26" s="7" t="s">
        <v>103</v>
      </c>
      <c r="I26" s="7" t="s">
        <v>11</v>
      </c>
      <c r="J26" s="7" t="s">
        <v>9</v>
      </c>
      <c r="K26" s="7">
        <v>140.99</v>
      </c>
      <c r="L26" s="7">
        <v>1278.75</v>
      </c>
      <c r="M26" s="7">
        <v>4048.42</v>
      </c>
      <c r="N26" s="7">
        <v>829.6</v>
      </c>
      <c r="O26" s="7">
        <v>142.84</v>
      </c>
      <c r="P26" s="7">
        <v>501.78</v>
      </c>
      <c r="Q26" s="7">
        <v>36.71</v>
      </c>
      <c r="R26" s="7">
        <v>2940.06</v>
      </c>
      <c r="S26" s="7">
        <v>4726.16</v>
      </c>
      <c r="T26" s="7">
        <v>1033.19</v>
      </c>
      <c r="U26" s="7">
        <v>4516.37</v>
      </c>
      <c r="V26" s="7">
        <v>2919.19</v>
      </c>
      <c r="X26" s="6">
        <f t="shared" si="3"/>
        <v>140.99</v>
      </c>
      <c r="Y26" s="6">
        <f>SUM($K26:L26)</f>
        <v>1419.74</v>
      </c>
      <c r="Z26" s="6">
        <f>SUM($K26:M26)</f>
        <v>5468.16</v>
      </c>
      <c r="AA26" s="6">
        <f>SUM($K26:N26)</f>
        <v>6297.76</v>
      </c>
      <c r="AB26" s="6">
        <f>SUM($K26:O26)</f>
        <v>6440.6</v>
      </c>
      <c r="AC26" s="6">
        <f>SUM($K26:P26)</f>
        <v>6942.38</v>
      </c>
      <c r="AD26" s="6">
        <f>SUM($K26:Q26)</f>
        <v>6979.09</v>
      </c>
      <c r="AE26" s="6">
        <f>SUM($K26:R26)</f>
        <v>9919.15</v>
      </c>
      <c r="AF26" s="6">
        <f>SUM($K26:S26)</f>
        <v>14645.31</v>
      </c>
      <c r="AG26" s="6">
        <f>SUM($K26:T26)</f>
        <v>15678.5</v>
      </c>
      <c r="AH26" s="6">
        <f>SUM($K26:U26)</f>
        <v>20194.87</v>
      </c>
      <c r="AI26" s="6">
        <f>SUM($K26:V26)</f>
        <v>23114.059999999998</v>
      </c>
    </row>
    <row r="27" spans="1:35" x14ac:dyDescent="0.3">
      <c r="A27" s="28">
        <v>53241</v>
      </c>
      <c r="B27" s="7" t="s">
        <v>154</v>
      </c>
      <c r="C27" s="7" t="s">
        <v>8</v>
      </c>
      <c r="D27" s="7" t="s">
        <v>9</v>
      </c>
      <c r="E27" s="7" t="s">
        <v>10</v>
      </c>
      <c r="F27" s="7" t="s">
        <v>8</v>
      </c>
      <c r="G27" s="7">
        <v>53241</v>
      </c>
      <c r="H27" s="7" t="s">
        <v>154</v>
      </c>
      <c r="I27" s="7" t="s">
        <v>11</v>
      </c>
      <c r="J27" s="7" t="s">
        <v>9</v>
      </c>
      <c r="K27" s="7">
        <v>0</v>
      </c>
      <c r="L27" s="7">
        <v>2291.7600000000002</v>
      </c>
      <c r="M27" s="7">
        <v>908.75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784.88</v>
      </c>
      <c r="U27" s="7">
        <v>0</v>
      </c>
      <c r="V27" s="7">
        <v>3014.67</v>
      </c>
      <c r="X27" s="6">
        <f t="shared" si="3"/>
        <v>0</v>
      </c>
      <c r="Y27" s="6">
        <f>SUM($K27:L27)</f>
        <v>2291.7600000000002</v>
      </c>
      <c r="Z27" s="6">
        <f>SUM($K27:M27)</f>
        <v>3200.51</v>
      </c>
      <c r="AA27" s="6">
        <f>SUM($K27:N27)</f>
        <v>3200.51</v>
      </c>
      <c r="AB27" s="6">
        <f>SUM($K27:O27)</f>
        <v>3200.51</v>
      </c>
      <c r="AC27" s="6">
        <f>SUM($K27:P27)</f>
        <v>3200.51</v>
      </c>
      <c r="AD27" s="6">
        <f>SUM($K27:Q27)</f>
        <v>3200.51</v>
      </c>
      <c r="AE27" s="6">
        <f>SUM($K27:R27)</f>
        <v>3200.51</v>
      </c>
      <c r="AF27" s="6">
        <f>SUM($K27:S27)</f>
        <v>3200.51</v>
      </c>
      <c r="AG27" s="6">
        <f>SUM($K27:T27)</f>
        <v>3985.3900000000003</v>
      </c>
      <c r="AH27" s="6">
        <f>SUM($K27:U27)</f>
        <v>3985.3900000000003</v>
      </c>
      <c r="AI27" s="6">
        <f>SUM($K27:V27)</f>
        <v>7000.06</v>
      </c>
    </row>
    <row r="28" spans="1:35" x14ac:dyDescent="0.3">
      <c r="A28" s="28" t="str">
        <f t="shared" si="0"/>
        <v>53243</v>
      </c>
      <c r="B28" s="7" t="s">
        <v>105</v>
      </c>
      <c r="C28" s="7" t="s">
        <v>8</v>
      </c>
      <c r="D28" s="7" t="s">
        <v>9</v>
      </c>
      <c r="E28" s="7" t="s">
        <v>10</v>
      </c>
      <c r="F28" s="7" t="s">
        <v>8</v>
      </c>
      <c r="G28" s="7" t="s">
        <v>106</v>
      </c>
      <c r="H28" s="7" t="s">
        <v>105</v>
      </c>
      <c r="I28" s="7" t="s">
        <v>11</v>
      </c>
      <c r="J28" s="7" t="s">
        <v>9</v>
      </c>
      <c r="K28" s="7">
        <v>90756.33</v>
      </c>
      <c r="L28" s="7">
        <v>0</v>
      </c>
      <c r="M28" s="7">
        <v>0</v>
      </c>
      <c r="N28" s="7">
        <v>0</v>
      </c>
      <c r="O28" s="7">
        <v>-5791.04</v>
      </c>
      <c r="P28" s="7">
        <v>9287.18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1592.2</v>
      </c>
      <c r="X28" s="6">
        <f t="shared" si="3"/>
        <v>90756.33</v>
      </c>
      <c r="Y28" s="6">
        <f>SUM($K28:L28)</f>
        <v>90756.33</v>
      </c>
      <c r="Z28" s="6">
        <f>SUM($K28:M28)</f>
        <v>90756.33</v>
      </c>
      <c r="AA28" s="6">
        <f>SUM($K28:N28)</f>
        <v>90756.33</v>
      </c>
      <c r="AB28" s="6">
        <f>SUM($K28:O28)</f>
        <v>84965.290000000008</v>
      </c>
      <c r="AC28" s="6">
        <f>SUM($K28:P28)</f>
        <v>94252.47</v>
      </c>
      <c r="AD28" s="6">
        <f>SUM($K28:Q28)</f>
        <v>94252.47</v>
      </c>
      <c r="AE28" s="6">
        <f>SUM($K28:R28)</f>
        <v>94252.47</v>
      </c>
      <c r="AF28" s="6">
        <f>SUM($K28:S28)</f>
        <v>94252.47</v>
      </c>
      <c r="AG28" s="6">
        <f>SUM($K28:T28)</f>
        <v>94252.47</v>
      </c>
      <c r="AH28" s="6">
        <f>SUM($K28:U28)</f>
        <v>94252.47</v>
      </c>
      <c r="AI28" s="6">
        <f>SUM($K28:V28)</f>
        <v>95844.67</v>
      </c>
    </row>
    <row r="29" spans="1:35" x14ac:dyDescent="0.3">
      <c r="A29" s="28" t="str">
        <f t="shared" si="0"/>
        <v>53245</v>
      </c>
      <c r="B29" s="7" t="s">
        <v>107</v>
      </c>
      <c r="C29" s="7" t="s">
        <v>8</v>
      </c>
      <c r="D29" s="7" t="s">
        <v>9</v>
      </c>
      <c r="E29" s="7" t="s">
        <v>10</v>
      </c>
      <c r="F29" s="7" t="s">
        <v>8</v>
      </c>
      <c r="G29" s="7" t="s">
        <v>108</v>
      </c>
      <c r="H29" s="7" t="s">
        <v>107</v>
      </c>
      <c r="I29" s="7" t="s">
        <v>11</v>
      </c>
      <c r="J29" s="7" t="s">
        <v>9</v>
      </c>
      <c r="K29" s="7">
        <v>643.47</v>
      </c>
      <c r="L29" s="7">
        <v>3028.9</v>
      </c>
      <c r="M29" s="7">
        <v>1776.77</v>
      </c>
      <c r="N29" s="7">
        <v>1776.94</v>
      </c>
      <c r="O29" s="7">
        <v>78</v>
      </c>
      <c r="P29" s="7">
        <v>182.04</v>
      </c>
      <c r="Q29" s="7">
        <v>814.27</v>
      </c>
      <c r="R29" s="7">
        <v>78</v>
      </c>
      <c r="S29" s="7">
        <v>1598.55</v>
      </c>
      <c r="T29" s="7">
        <v>4224.5</v>
      </c>
      <c r="U29" s="7">
        <v>3421.08</v>
      </c>
      <c r="V29" s="7">
        <v>5605.9</v>
      </c>
      <c r="X29" s="6">
        <f t="shared" si="3"/>
        <v>643.47</v>
      </c>
      <c r="Y29" s="6">
        <f>SUM($K29:L29)</f>
        <v>3672.37</v>
      </c>
      <c r="Z29" s="6">
        <f>SUM($K29:M29)</f>
        <v>5449.1399999999994</v>
      </c>
      <c r="AA29" s="6">
        <f>SUM($K29:N29)</f>
        <v>7226.08</v>
      </c>
      <c r="AB29" s="6">
        <f>SUM($K29:O29)</f>
        <v>7304.08</v>
      </c>
      <c r="AC29" s="6">
        <f>SUM($K29:P29)</f>
        <v>7486.12</v>
      </c>
      <c r="AD29" s="6">
        <f>SUM($K29:Q29)</f>
        <v>8300.39</v>
      </c>
      <c r="AE29" s="6">
        <f>SUM($K29:R29)</f>
        <v>8378.39</v>
      </c>
      <c r="AF29" s="6">
        <f>SUM($K29:S29)</f>
        <v>9976.9399999999987</v>
      </c>
      <c r="AG29" s="6">
        <f>SUM($K29:T29)</f>
        <v>14201.439999999999</v>
      </c>
      <c r="AH29" s="6">
        <f>SUM($K29:U29)</f>
        <v>17622.519999999997</v>
      </c>
      <c r="AI29" s="6">
        <f>SUM($K29:V29)</f>
        <v>23228.42</v>
      </c>
    </row>
    <row r="30" spans="1:35" x14ac:dyDescent="0.3">
      <c r="A30" s="28" t="str">
        <f t="shared" si="0"/>
        <v>53501</v>
      </c>
      <c r="B30" s="7" t="s">
        <v>109</v>
      </c>
      <c r="C30" s="7" t="s">
        <v>8</v>
      </c>
      <c r="D30" s="7" t="s">
        <v>9</v>
      </c>
      <c r="E30" s="7" t="s">
        <v>10</v>
      </c>
      <c r="F30" s="7" t="s">
        <v>8</v>
      </c>
      <c r="G30" s="7" t="s">
        <v>110</v>
      </c>
      <c r="H30" s="7" t="s">
        <v>109</v>
      </c>
      <c r="I30" s="7" t="s">
        <v>11</v>
      </c>
      <c r="J30" s="7" t="s">
        <v>9</v>
      </c>
      <c r="K30" s="7">
        <v>0</v>
      </c>
      <c r="L30" s="7">
        <v>2959.23</v>
      </c>
      <c r="M30" s="7">
        <v>3126.9</v>
      </c>
      <c r="N30" s="7">
        <v>2775.12</v>
      </c>
      <c r="O30" s="7">
        <v>2554.5</v>
      </c>
      <c r="P30" s="7">
        <v>967.62</v>
      </c>
      <c r="Q30" s="7">
        <v>223.14</v>
      </c>
      <c r="R30" s="7">
        <v>0</v>
      </c>
      <c r="S30" s="7">
        <v>0</v>
      </c>
      <c r="T30" s="7">
        <v>650.83000000000004</v>
      </c>
      <c r="U30" s="7">
        <v>2361.0500000000002</v>
      </c>
      <c r="V30" s="7">
        <v>6772.92</v>
      </c>
      <c r="X30" s="6">
        <f t="shared" si="3"/>
        <v>0</v>
      </c>
      <c r="Y30" s="6">
        <f>SUM($K30:L30)</f>
        <v>2959.23</v>
      </c>
      <c r="Z30" s="6">
        <f>SUM($K30:M30)</f>
        <v>6086.13</v>
      </c>
      <c r="AA30" s="6">
        <f>SUM($K30:N30)</f>
        <v>8861.25</v>
      </c>
      <c r="AB30" s="6">
        <f>SUM($K30:O30)</f>
        <v>11415.75</v>
      </c>
      <c r="AC30" s="6">
        <f>SUM($K30:P30)</f>
        <v>12383.37</v>
      </c>
      <c r="AD30" s="6">
        <f>SUM($K30:Q30)</f>
        <v>12606.51</v>
      </c>
      <c r="AE30" s="6">
        <f>SUM($K30:R30)</f>
        <v>12606.51</v>
      </c>
      <c r="AF30" s="6">
        <f>SUM($K30:S30)</f>
        <v>12606.51</v>
      </c>
      <c r="AG30" s="6">
        <f>SUM($K30:T30)</f>
        <v>13257.34</v>
      </c>
      <c r="AH30" s="6">
        <f>SUM($K30:U30)</f>
        <v>15618.39</v>
      </c>
      <c r="AI30" s="6">
        <f>SUM($K30:V30)</f>
        <v>22391.309999999998</v>
      </c>
    </row>
    <row r="31" spans="1:35" x14ac:dyDescent="0.3">
      <c r="A31" s="28" t="str">
        <f t="shared" si="0"/>
        <v>53510</v>
      </c>
      <c r="B31" s="7" t="s">
        <v>111</v>
      </c>
      <c r="C31" s="7" t="s">
        <v>8</v>
      </c>
      <c r="D31" s="7" t="s">
        <v>9</v>
      </c>
      <c r="E31" s="7" t="s">
        <v>10</v>
      </c>
      <c r="F31" s="7" t="s">
        <v>8</v>
      </c>
      <c r="G31" s="7" t="s">
        <v>112</v>
      </c>
      <c r="H31" s="7" t="s">
        <v>111</v>
      </c>
      <c r="I31" s="7" t="s">
        <v>11</v>
      </c>
      <c r="J31" s="7" t="s">
        <v>9</v>
      </c>
      <c r="K31" s="7">
        <v>68065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70820</v>
      </c>
      <c r="T31" s="7">
        <v>0</v>
      </c>
      <c r="U31" s="7">
        <v>0</v>
      </c>
      <c r="V31" s="7">
        <v>0</v>
      </c>
      <c r="X31" s="6">
        <f t="shared" si="3"/>
        <v>68065</v>
      </c>
      <c r="Y31" s="6">
        <f>SUM($K31:L31)</f>
        <v>68065</v>
      </c>
      <c r="Z31" s="6">
        <f>SUM($K31:M31)</f>
        <v>68065</v>
      </c>
      <c r="AA31" s="6">
        <f>SUM($K31:N31)</f>
        <v>68065</v>
      </c>
      <c r="AB31" s="6">
        <f>SUM($K31:O31)</f>
        <v>68065</v>
      </c>
      <c r="AC31" s="6">
        <f>SUM($K31:P31)</f>
        <v>68065</v>
      </c>
      <c r="AD31" s="6">
        <f>SUM($K31:Q31)</f>
        <v>68065</v>
      </c>
      <c r="AE31" s="6">
        <f>SUM($K31:R31)</f>
        <v>68065</v>
      </c>
      <c r="AF31" s="6">
        <f>SUM($K31:S31)</f>
        <v>138885</v>
      </c>
      <c r="AG31" s="6">
        <f>SUM($K31:T31)</f>
        <v>138885</v>
      </c>
      <c r="AH31" s="6">
        <f>SUM($K31:U31)</f>
        <v>138885</v>
      </c>
      <c r="AI31" s="6">
        <f>SUM($K31:V31)</f>
        <v>138885</v>
      </c>
    </row>
    <row r="32" spans="1:35" x14ac:dyDescent="0.3">
      <c r="A32" s="28" t="str">
        <f t="shared" si="0"/>
        <v>53603</v>
      </c>
      <c r="B32" s="7" t="s">
        <v>113</v>
      </c>
      <c r="C32" s="7" t="s">
        <v>8</v>
      </c>
      <c r="D32" s="7" t="s">
        <v>9</v>
      </c>
      <c r="E32" s="7" t="s">
        <v>10</v>
      </c>
      <c r="F32" s="7" t="s">
        <v>8</v>
      </c>
      <c r="G32" s="7" t="s">
        <v>114</v>
      </c>
      <c r="H32" s="7" t="s">
        <v>113</v>
      </c>
      <c r="I32" s="7" t="s">
        <v>11</v>
      </c>
      <c r="J32" s="7" t="s">
        <v>9</v>
      </c>
      <c r="K32" s="7">
        <v>0</v>
      </c>
      <c r="L32" s="7">
        <v>52740.800000000003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X32" s="6">
        <f t="shared" si="3"/>
        <v>0</v>
      </c>
      <c r="Y32" s="6">
        <f>SUM($K32:L32)</f>
        <v>52740.800000000003</v>
      </c>
      <c r="Z32" s="6">
        <f>SUM($K32:M32)</f>
        <v>52740.800000000003</v>
      </c>
      <c r="AA32" s="6">
        <f>SUM($K32:N32)</f>
        <v>52740.800000000003</v>
      </c>
      <c r="AB32" s="6">
        <f>SUM($K32:O32)</f>
        <v>52740.800000000003</v>
      </c>
      <c r="AC32" s="6">
        <f>SUM($K32:P32)</f>
        <v>52740.800000000003</v>
      </c>
      <c r="AD32" s="6">
        <f>SUM($K32:Q32)</f>
        <v>52740.800000000003</v>
      </c>
      <c r="AE32" s="6">
        <f>SUM($K32:R32)</f>
        <v>52740.800000000003</v>
      </c>
      <c r="AF32" s="6">
        <f>SUM($K32:S32)</f>
        <v>52740.800000000003</v>
      </c>
      <c r="AG32" s="6">
        <f>SUM($K32:T32)</f>
        <v>52740.800000000003</v>
      </c>
      <c r="AH32" s="6">
        <f>SUM($K32:U32)</f>
        <v>52740.800000000003</v>
      </c>
      <c r="AI32" s="6">
        <f>SUM($K32:V32)</f>
        <v>52740.800000000003</v>
      </c>
    </row>
    <row r="33" spans="1:35" x14ac:dyDescent="0.3">
      <c r="A33" s="28" t="str">
        <f t="shared" si="0"/>
        <v>53730</v>
      </c>
      <c r="B33" s="7" t="s">
        <v>115</v>
      </c>
      <c r="C33" s="7" t="s">
        <v>8</v>
      </c>
      <c r="D33" s="7" t="s">
        <v>9</v>
      </c>
      <c r="E33" s="7" t="s">
        <v>10</v>
      </c>
      <c r="F33" s="7" t="s">
        <v>8</v>
      </c>
      <c r="G33" s="7" t="s">
        <v>116</v>
      </c>
      <c r="H33" s="7" t="s">
        <v>115</v>
      </c>
      <c r="I33" s="7" t="s">
        <v>11</v>
      </c>
      <c r="J33" s="7" t="s">
        <v>9</v>
      </c>
      <c r="K33" s="7">
        <v>28168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X33" s="6">
        <f t="shared" si="3"/>
        <v>28168</v>
      </c>
      <c r="Y33" s="6">
        <f>SUM($K33:L33)</f>
        <v>28168</v>
      </c>
      <c r="Z33" s="6">
        <f>SUM($K33:M33)</f>
        <v>28168</v>
      </c>
      <c r="AA33" s="6">
        <f>SUM($K33:N33)</f>
        <v>28168</v>
      </c>
      <c r="AB33" s="6">
        <f>SUM($K33:O33)</f>
        <v>28168</v>
      </c>
      <c r="AC33" s="6">
        <f>SUM($K33:P33)</f>
        <v>28168</v>
      </c>
      <c r="AD33" s="6">
        <f>SUM($K33:Q33)</f>
        <v>28168</v>
      </c>
      <c r="AE33" s="6">
        <f>SUM($K33:R33)</f>
        <v>28168</v>
      </c>
      <c r="AF33" s="6">
        <f>SUM($K33:S33)</f>
        <v>28168</v>
      </c>
      <c r="AG33" s="6">
        <f>SUM($K33:T33)</f>
        <v>28168</v>
      </c>
      <c r="AH33" s="6">
        <f>SUM($K33:U33)</f>
        <v>28168</v>
      </c>
      <c r="AI33" s="6">
        <f>SUM($K33:V33)</f>
        <v>28168</v>
      </c>
    </row>
    <row r="34" spans="1:35" x14ac:dyDescent="0.3">
      <c r="A34" s="28" t="str">
        <f t="shared" si="0"/>
        <v>53813</v>
      </c>
      <c r="B34" s="7" t="s">
        <v>40</v>
      </c>
      <c r="C34" s="7" t="s">
        <v>8</v>
      </c>
      <c r="D34" s="7" t="s">
        <v>9</v>
      </c>
      <c r="E34" s="7" t="s">
        <v>10</v>
      </c>
      <c r="F34" s="7" t="s">
        <v>8</v>
      </c>
      <c r="G34" s="7" t="s">
        <v>41</v>
      </c>
      <c r="H34" s="7" t="s">
        <v>40</v>
      </c>
      <c r="I34" s="7" t="s">
        <v>11</v>
      </c>
      <c r="J34" s="7" t="s">
        <v>9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4897.0600000000004</v>
      </c>
      <c r="T34" s="7">
        <v>0</v>
      </c>
      <c r="U34" s="7">
        <v>0</v>
      </c>
      <c r="V34" s="7">
        <v>0</v>
      </c>
      <c r="X34" s="6">
        <f t="shared" si="3"/>
        <v>0</v>
      </c>
      <c r="Y34" s="6">
        <f>SUM($K34:L34)</f>
        <v>0</v>
      </c>
      <c r="Z34" s="6">
        <f>SUM($K34:M34)</f>
        <v>0</v>
      </c>
      <c r="AA34" s="6">
        <f>SUM($K34:N34)</f>
        <v>0</v>
      </c>
      <c r="AB34" s="6">
        <f>SUM($K34:O34)</f>
        <v>0</v>
      </c>
      <c r="AC34" s="6">
        <f>SUM($K34:P34)</f>
        <v>0</v>
      </c>
      <c r="AD34" s="6">
        <f>SUM($K34:Q34)</f>
        <v>0</v>
      </c>
      <c r="AE34" s="6">
        <f>SUM($K34:R34)</f>
        <v>0</v>
      </c>
      <c r="AF34" s="6">
        <f>SUM($K34:S34)</f>
        <v>4897.0600000000004</v>
      </c>
      <c r="AG34" s="6">
        <f>SUM($K34:T34)</f>
        <v>4897.0600000000004</v>
      </c>
      <c r="AH34" s="6">
        <f>SUM($K34:U34)</f>
        <v>4897.0600000000004</v>
      </c>
      <c r="AI34" s="6">
        <f>SUM($K34:V34)</f>
        <v>4897.0600000000004</v>
      </c>
    </row>
    <row r="35" spans="1:35" x14ac:dyDescent="0.3">
      <c r="A35" s="28" t="str">
        <f t="shared" si="0"/>
        <v>53823</v>
      </c>
      <c r="B35" s="7" t="s">
        <v>117</v>
      </c>
      <c r="C35" s="7" t="s">
        <v>8</v>
      </c>
      <c r="D35" s="7" t="s">
        <v>9</v>
      </c>
      <c r="E35" s="7" t="s">
        <v>10</v>
      </c>
      <c r="F35" s="7" t="s">
        <v>8</v>
      </c>
      <c r="G35" s="7" t="s">
        <v>118</v>
      </c>
      <c r="H35" s="7" t="s">
        <v>117</v>
      </c>
      <c r="I35" s="7" t="s">
        <v>11</v>
      </c>
      <c r="J35" s="7" t="s">
        <v>9</v>
      </c>
      <c r="K35" s="7">
        <v>0</v>
      </c>
      <c r="L35" s="7">
        <v>519.75</v>
      </c>
      <c r="M35" s="7">
        <v>519.75</v>
      </c>
      <c r="N35" s="7">
        <v>0</v>
      </c>
      <c r="O35" s="7">
        <v>519.75</v>
      </c>
      <c r="P35" s="7">
        <v>1039.5</v>
      </c>
      <c r="Q35" s="7">
        <v>519.75</v>
      </c>
      <c r="R35" s="7">
        <v>0</v>
      </c>
      <c r="S35" s="7">
        <v>1039.5</v>
      </c>
      <c r="T35" s="7">
        <v>519.75</v>
      </c>
      <c r="U35" s="7">
        <v>519.75</v>
      </c>
      <c r="V35" s="7">
        <v>1039.5</v>
      </c>
      <c r="X35" s="6">
        <f t="shared" si="3"/>
        <v>0</v>
      </c>
      <c r="Y35" s="6">
        <f>SUM($K35:L35)</f>
        <v>519.75</v>
      </c>
      <c r="Z35" s="6">
        <f>SUM($K35:M35)</f>
        <v>1039.5</v>
      </c>
      <c r="AA35" s="6">
        <f>SUM($K35:N35)</f>
        <v>1039.5</v>
      </c>
      <c r="AB35" s="6">
        <f>SUM($K35:O35)</f>
        <v>1559.25</v>
      </c>
      <c r="AC35" s="6">
        <f>SUM($K35:P35)</f>
        <v>2598.75</v>
      </c>
      <c r="AD35" s="6">
        <f>SUM($K35:Q35)</f>
        <v>3118.5</v>
      </c>
      <c r="AE35" s="6">
        <f>SUM($K35:R35)</f>
        <v>3118.5</v>
      </c>
      <c r="AF35" s="6">
        <f>SUM($K35:S35)</f>
        <v>4158</v>
      </c>
      <c r="AG35" s="6">
        <f>SUM($K35:T35)</f>
        <v>4677.75</v>
      </c>
      <c r="AH35" s="6">
        <f>SUM($K35:U35)</f>
        <v>5197.5</v>
      </c>
      <c r="AI35" s="6">
        <f>SUM($K35:V35)</f>
        <v>6237</v>
      </c>
    </row>
    <row r="36" spans="1:35" x14ac:dyDescent="0.3">
      <c r="A36" s="28" t="str">
        <f t="shared" si="0"/>
        <v>53902</v>
      </c>
      <c r="B36" s="7" t="s">
        <v>42</v>
      </c>
      <c r="C36" s="7" t="s">
        <v>8</v>
      </c>
      <c r="D36" s="7" t="s">
        <v>9</v>
      </c>
      <c r="E36" s="7" t="s">
        <v>10</v>
      </c>
      <c r="F36" s="7" t="s">
        <v>8</v>
      </c>
      <c r="G36" s="7" t="s">
        <v>43</v>
      </c>
      <c r="H36" s="7" t="s">
        <v>42</v>
      </c>
      <c r="I36" s="7" t="s">
        <v>11</v>
      </c>
      <c r="J36" s="7" t="s">
        <v>9</v>
      </c>
      <c r="K36" s="7">
        <v>20.53</v>
      </c>
      <c r="L36" s="7">
        <v>142.44</v>
      </c>
      <c r="M36" s="7">
        <v>142.22</v>
      </c>
      <c r="N36" s="7">
        <v>142.36000000000001</v>
      </c>
      <c r="O36" s="7">
        <v>122.11</v>
      </c>
      <c r="P36" s="7">
        <v>20.25</v>
      </c>
      <c r="Q36" s="7">
        <v>284.60000000000002</v>
      </c>
      <c r="R36" s="7">
        <v>142.13999999999999</v>
      </c>
      <c r="S36" s="7">
        <v>141.93</v>
      </c>
      <c r="T36" s="7">
        <v>0</v>
      </c>
      <c r="U36" s="7">
        <v>284.22000000000003</v>
      </c>
      <c r="V36" s="7">
        <v>264.24</v>
      </c>
      <c r="X36" s="6">
        <f t="shared" si="3"/>
        <v>20.53</v>
      </c>
      <c r="Y36" s="6">
        <f>SUM($K36:L36)</f>
        <v>162.97</v>
      </c>
      <c r="Z36" s="6">
        <f>SUM($K36:M36)</f>
        <v>305.19</v>
      </c>
      <c r="AA36" s="6">
        <f>SUM($K36:N36)</f>
        <v>447.55</v>
      </c>
      <c r="AB36" s="6">
        <f>SUM($K36:O36)</f>
        <v>569.66</v>
      </c>
      <c r="AC36" s="6">
        <f>SUM($K36:P36)</f>
        <v>589.91</v>
      </c>
      <c r="AD36" s="6">
        <f>SUM($K36:Q36)</f>
        <v>874.51</v>
      </c>
      <c r="AE36" s="6">
        <f>SUM($K36:R36)</f>
        <v>1016.65</v>
      </c>
      <c r="AF36" s="6">
        <f>SUM($K36:S36)</f>
        <v>1158.58</v>
      </c>
      <c r="AG36" s="6">
        <f>SUM($K36:T36)</f>
        <v>1158.58</v>
      </c>
      <c r="AH36" s="6">
        <f>SUM($K36:U36)</f>
        <v>1442.8</v>
      </c>
      <c r="AI36" s="6">
        <f>SUM($K36:V36)</f>
        <v>1707.04</v>
      </c>
    </row>
    <row r="37" spans="1:35" x14ac:dyDescent="0.3">
      <c r="A37" s="28" t="str">
        <f t="shared" si="0"/>
        <v>53917</v>
      </c>
      <c r="B37" s="7" t="s">
        <v>119</v>
      </c>
      <c r="C37" s="7" t="s">
        <v>8</v>
      </c>
      <c r="D37" s="7" t="s">
        <v>9</v>
      </c>
      <c r="E37" s="7" t="s">
        <v>10</v>
      </c>
      <c r="F37" s="7" t="s">
        <v>8</v>
      </c>
      <c r="G37" s="7" t="s">
        <v>120</v>
      </c>
      <c r="H37" s="7" t="s">
        <v>119</v>
      </c>
      <c r="I37" s="7" t="s">
        <v>11</v>
      </c>
      <c r="J37" s="7" t="s">
        <v>9</v>
      </c>
      <c r="K37" s="7">
        <v>0</v>
      </c>
      <c r="L37" s="7">
        <v>0</v>
      </c>
      <c r="M37" s="7">
        <v>2597</v>
      </c>
      <c r="N37" s="7">
        <v>0</v>
      </c>
      <c r="O37" s="7">
        <v>0</v>
      </c>
      <c r="P37" s="7">
        <v>2883</v>
      </c>
      <c r="Q37" s="7">
        <v>0</v>
      </c>
      <c r="R37" s="7">
        <v>0</v>
      </c>
      <c r="S37" s="7">
        <v>1321</v>
      </c>
      <c r="T37" s="7">
        <v>0</v>
      </c>
      <c r="U37" s="7">
        <v>0</v>
      </c>
      <c r="V37" s="7">
        <v>529</v>
      </c>
      <c r="X37" s="6">
        <f t="shared" si="3"/>
        <v>0</v>
      </c>
      <c r="Y37" s="6">
        <f>SUM($K37:L37)</f>
        <v>0</v>
      </c>
      <c r="Z37" s="6">
        <f>SUM($K37:M37)</f>
        <v>2597</v>
      </c>
      <c r="AA37" s="6">
        <f>SUM($K37:N37)</f>
        <v>2597</v>
      </c>
      <c r="AB37" s="6">
        <f>SUM($K37:O37)</f>
        <v>2597</v>
      </c>
      <c r="AC37" s="6">
        <f>SUM($K37:P37)</f>
        <v>5480</v>
      </c>
      <c r="AD37" s="6">
        <f>SUM($K37:Q37)</f>
        <v>5480</v>
      </c>
      <c r="AE37" s="6">
        <f>SUM($K37:R37)</f>
        <v>5480</v>
      </c>
      <c r="AF37" s="6">
        <f>SUM($K37:S37)</f>
        <v>6801</v>
      </c>
      <c r="AG37" s="6">
        <f>SUM($K37:T37)</f>
        <v>6801</v>
      </c>
      <c r="AH37" s="6">
        <f>SUM($K37:U37)</f>
        <v>6801</v>
      </c>
      <c r="AI37" s="6">
        <f>SUM($K37:V37)</f>
        <v>7330</v>
      </c>
    </row>
    <row r="38" spans="1:35" x14ac:dyDescent="0.3">
      <c r="A38" s="28" t="str">
        <f t="shared" si="0"/>
        <v>53940</v>
      </c>
      <c r="B38" s="7" t="s">
        <v>44</v>
      </c>
      <c r="C38" s="7" t="s">
        <v>8</v>
      </c>
      <c r="D38" s="7" t="s">
        <v>9</v>
      </c>
      <c r="E38" s="7" t="s">
        <v>10</v>
      </c>
      <c r="F38" s="7" t="s">
        <v>8</v>
      </c>
      <c r="G38" s="7" t="s">
        <v>45</v>
      </c>
      <c r="H38" s="7" t="s">
        <v>44</v>
      </c>
      <c r="I38" s="7" t="s">
        <v>11</v>
      </c>
      <c r="J38" s="7" t="s">
        <v>9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8500</v>
      </c>
      <c r="X38" s="6">
        <f t="shared" si="3"/>
        <v>0</v>
      </c>
      <c r="Y38" s="6">
        <f>SUM($K38:L38)</f>
        <v>0</v>
      </c>
      <c r="Z38" s="6">
        <f>SUM($K38:M38)</f>
        <v>0</v>
      </c>
      <c r="AA38" s="6">
        <f>SUM($K38:N38)</f>
        <v>0</v>
      </c>
      <c r="AB38" s="6">
        <f>SUM($K38:O38)</f>
        <v>0</v>
      </c>
      <c r="AC38" s="6">
        <f>SUM($K38:P38)</f>
        <v>0</v>
      </c>
      <c r="AD38" s="6">
        <f>SUM($K38:Q38)</f>
        <v>0</v>
      </c>
      <c r="AE38" s="6">
        <f>SUM($K38:R38)</f>
        <v>0</v>
      </c>
      <c r="AF38" s="6">
        <f>SUM($K38:S38)</f>
        <v>0</v>
      </c>
      <c r="AG38" s="6">
        <f>SUM($K38:T38)</f>
        <v>0</v>
      </c>
      <c r="AH38" s="6">
        <f>SUM($K38:U38)</f>
        <v>0</v>
      </c>
      <c r="AI38" s="6">
        <f>SUM($K38:V38)</f>
        <v>8500</v>
      </c>
    </row>
    <row r="39" spans="1:35" x14ac:dyDescent="0.3">
      <c r="A39" s="28" t="str">
        <f t="shared" si="0"/>
        <v>53941</v>
      </c>
      <c r="B39" s="7" t="s">
        <v>121</v>
      </c>
      <c r="C39" s="7" t="s">
        <v>8</v>
      </c>
      <c r="D39" s="7" t="s">
        <v>9</v>
      </c>
      <c r="E39" s="7" t="s">
        <v>10</v>
      </c>
      <c r="F39" s="7" t="s">
        <v>8</v>
      </c>
      <c r="G39" s="7" t="s">
        <v>122</v>
      </c>
      <c r="H39" s="7" t="s">
        <v>121</v>
      </c>
      <c r="I39" s="7" t="s">
        <v>11</v>
      </c>
      <c r="J39" s="7" t="s">
        <v>9</v>
      </c>
      <c r="K39" s="7">
        <v>3206.22</v>
      </c>
      <c r="L39" s="7">
        <v>2687.38</v>
      </c>
      <c r="M39" s="7">
        <v>2882.07</v>
      </c>
      <c r="N39" s="7">
        <v>2526.15</v>
      </c>
      <c r="O39" s="7">
        <v>2383.6999999999998</v>
      </c>
      <c r="P39" s="7">
        <v>977.57</v>
      </c>
      <c r="Q39" s="7">
        <v>386.55</v>
      </c>
      <c r="R39" s="7">
        <v>35.4</v>
      </c>
      <c r="S39" s="7">
        <v>35.4</v>
      </c>
      <c r="T39" s="7">
        <v>3048.22</v>
      </c>
      <c r="U39" s="7">
        <v>3193.97</v>
      </c>
      <c r="V39" s="7">
        <v>3674.25</v>
      </c>
      <c r="X39" s="6">
        <f t="shared" si="3"/>
        <v>3206.22</v>
      </c>
      <c r="Y39" s="6">
        <f>SUM($K39:L39)</f>
        <v>5893.6</v>
      </c>
      <c r="Z39" s="6">
        <f>SUM($K39:M39)</f>
        <v>8775.67</v>
      </c>
      <c r="AA39" s="6">
        <f>SUM($K39:N39)</f>
        <v>11301.82</v>
      </c>
      <c r="AB39" s="6">
        <f>SUM($K39:O39)</f>
        <v>13685.52</v>
      </c>
      <c r="AC39" s="6">
        <f>SUM($K39:P39)</f>
        <v>14663.09</v>
      </c>
      <c r="AD39" s="6">
        <f>SUM($K39:Q39)</f>
        <v>15049.64</v>
      </c>
      <c r="AE39" s="6">
        <f>SUM($K39:R39)</f>
        <v>15085.039999999999</v>
      </c>
      <c r="AF39" s="6">
        <f>SUM($K39:S39)</f>
        <v>15120.439999999999</v>
      </c>
      <c r="AG39" s="6">
        <f>SUM($K39:T39)</f>
        <v>18168.66</v>
      </c>
      <c r="AH39" s="6">
        <f>SUM($K39:U39)</f>
        <v>21362.63</v>
      </c>
      <c r="AI39" s="6">
        <f>SUM($K39:V39)</f>
        <v>25036.880000000001</v>
      </c>
    </row>
    <row r="40" spans="1:35" x14ac:dyDescent="0.3">
      <c r="A40" s="28" t="str">
        <f t="shared" si="0"/>
        <v>53944</v>
      </c>
      <c r="B40" s="7" t="s">
        <v>46</v>
      </c>
      <c r="C40" s="7" t="s">
        <v>8</v>
      </c>
      <c r="D40" s="7" t="s">
        <v>9</v>
      </c>
      <c r="E40" s="7" t="s">
        <v>10</v>
      </c>
      <c r="F40" s="7" t="s">
        <v>8</v>
      </c>
      <c r="G40" s="7" t="s">
        <v>47</v>
      </c>
      <c r="H40" s="7" t="s">
        <v>46</v>
      </c>
      <c r="I40" s="7" t="s">
        <v>11</v>
      </c>
      <c r="J40" s="7" t="s">
        <v>9</v>
      </c>
      <c r="K40" s="7">
        <v>0</v>
      </c>
      <c r="L40" s="7">
        <v>0</v>
      </c>
      <c r="M40" s="7">
        <v>205</v>
      </c>
      <c r="N40" s="7">
        <v>0</v>
      </c>
      <c r="O40" s="7">
        <v>0</v>
      </c>
      <c r="P40" s="7">
        <v>0</v>
      </c>
      <c r="Q40" s="7">
        <v>235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X40" s="6">
        <f t="shared" si="3"/>
        <v>0</v>
      </c>
      <c r="Y40" s="6">
        <f>SUM($K40:L40)</f>
        <v>0</v>
      </c>
      <c r="Z40" s="6">
        <f>SUM($K40:M40)</f>
        <v>205</v>
      </c>
      <c r="AA40" s="6">
        <f>SUM($K40:N40)</f>
        <v>205</v>
      </c>
      <c r="AB40" s="6">
        <f>SUM($K40:O40)</f>
        <v>205</v>
      </c>
      <c r="AC40" s="6">
        <f>SUM($K40:P40)</f>
        <v>205</v>
      </c>
      <c r="AD40" s="6">
        <f>SUM($K40:Q40)</f>
        <v>440</v>
      </c>
      <c r="AE40" s="6">
        <f>SUM($K40:R40)</f>
        <v>440</v>
      </c>
      <c r="AF40" s="6">
        <f>SUM($K40:S40)</f>
        <v>440</v>
      </c>
      <c r="AG40" s="6">
        <f>SUM($K40:T40)</f>
        <v>440</v>
      </c>
      <c r="AH40" s="6">
        <f>SUM($K40:U40)</f>
        <v>440</v>
      </c>
      <c r="AI40" s="6">
        <f>SUM($K40:V40)</f>
        <v>440</v>
      </c>
    </row>
    <row r="41" spans="1:35" x14ac:dyDescent="0.3">
      <c r="A41" s="28" t="str">
        <f t="shared" si="0"/>
        <v>53945</v>
      </c>
      <c r="B41" s="7" t="s">
        <v>48</v>
      </c>
      <c r="C41" s="7" t="s">
        <v>8</v>
      </c>
      <c r="D41" s="7" t="s">
        <v>9</v>
      </c>
      <c r="E41" s="7" t="s">
        <v>10</v>
      </c>
      <c r="F41" s="7" t="s">
        <v>8</v>
      </c>
      <c r="G41" s="7" t="s">
        <v>49</v>
      </c>
      <c r="H41" s="7" t="s">
        <v>48</v>
      </c>
      <c r="I41" s="7" t="s">
        <v>11</v>
      </c>
      <c r="J41" s="7" t="s">
        <v>9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100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X41" s="6">
        <f t="shared" si="3"/>
        <v>0</v>
      </c>
      <c r="Y41" s="6">
        <f>SUM($K41:L41)</f>
        <v>0</v>
      </c>
      <c r="Z41" s="6">
        <f>SUM($K41:M41)</f>
        <v>0</v>
      </c>
      <c r="AA41" s="6">
        <f>SUM($K41:N41)</f>
        <v>0</v>
      </c>
      <c r="AB41" s="6">
        <f>SUM($K41:O41)</f>
        <v>0</v>
      </c>
      <c r="AC41" s="6">
        <f>SUM($K41:P41)</f>
        <v>0</v>
      </c>
      <c r="AD41" s="6">
        <f>SUM($K41:Q41)</f>
        <v>100</v>
      </c>
      <c r="AE41" s="6">
        <f>SUM($K41:R41)</f>
        <v>100</v>
      </c>
      <c r="AF41" s="6">
        <f>SUM($K41:S41)</f>
        <v>100</v>
      </c>
      <c r="AG41" s="6">
        <f>SUM($K41:T41)</f>
        <v>100</v>
      </c>
      <c r="AH41" s="6">
        <f>SUM($K41:U41)</f>
        <v>100</v>
      </c>
      <c r="AI41" s="6">
        <f>SUM($K41:V41)</f>
        <v>100</v>
      </c>
    </row>
    <row r="42" spans="1:35" x14ac:dyDescent="0.3">
      <c r="A42" s="28" t="str">
        <f t="shared" si="0"/>
        <v>53950</v>
      </c>
      <c r="B42" s="7" t="s">
        <v>123</v>
      </c>
      <c r="C42" s="7" t="s">
        <v>8</v>
      </c>
      <c r="D42" s="7" t="s">
        <v>9</v>
      </c>
      <c r="E42" s="7" t="s">
        <v>10</v>
      </c>
      <c r="F42" s="7" t="s">
        <v>8</v>
      </c>
      <c r="G42" s="7" t="s">
        <v>124</v>
      </c>
      <c r="H42" s="7" t="s">
        <v>123</v>
      </c>
      <c r="I42" s="7" t="s">
        <v>11</v>
      </c>
      <c r="J42" s="7" t="s">
        <v>9</v>
      </c>
      <c r="K42" s="7">
        <v>551.87</v>
      </c>
      <c r="L42" s="7">
        <v>348.97</v>
      </c>
      <c r="M42" s="7">
        <v>348.97</v>
      </c>
      <c r="N42" s="7">
        <v>348.66</v>
      </c>
      <c r="O42" s="7">
        <v>348.66</v>
      </c>
      <c r="P42" s="7">
        <v>348.71</v>
      </c>
      <c r="Q42" s="7">
        <v>379.2</v>
      </c>
      <c r="R42" s="7">
        <v>148.35</v>
      </c>
      <c r="S42" s="7">
        <v>610.16999999999996</v>
      </c>
      <c r="T42" s="7">
        <v>379.13</v>
      </c>
      <c r="U42" s="7">
        <v>148.35</v>
      </c>
      <c r="V42" s="7">
        <v>379.13</v>
      </c>
      <c r="X42" s="6">
        <f t="shared" si="3"/>
        <v>551.87</v>
      </c>
      <c r="Y42" s="6">
        <f>SUM($K42:L42)</f>
        <v>900.84</v>
      </c>
      <c r="Z42" s="6">
        <f>SUM($K42:M42)</f>
        <v>1249.81</v>
      </c>
      <c r="AA42" s="6">
        <f>SUM($K42:N42)</f>
        <v>1598.47</v>
      </c>
      <c r="AB42" s="6">
        <f>SUM($K42:O42)</f>
        <v>1947.13</v>
      </c>
      <c r="AC42" s="6">
        <f>SUM($K42:P42)</f>
        <v>2295.84</v>
      </c>
      <c r="AD42" s="6">
        <f>SUM($K42:Q42)</f>
        <v>2675.04</v>
      </c>
      <c r="AE42" s="6">
        <f>SUM($K42:R42)</f>
        <v>2823.39</v>
      </c>
      <c r="AF42" s="6">
        <f>SUM($K42:S42)</f>
        <v>3433.56</v>
      </c>
      <c r="AG42" s="6">
        <f>SUM($K42:T42)</f>
        <v>3812.69</v>
      </c>
      <c r="AH42" s="6">
        <f>SUM($K42:U42)</f>
        <v>3961.04</v>
      </c>
      <c r="AI42" s="6">
        <f>SUM($K42:V42)</f>
        <v>4340.17</v>
      </c>
    </row>
    <row r="43" spans="1:35" x14ac:dyDescent="0.3">
      <c r="A43" s="28" t="str">
        <f t="shared" si="0"/>
        <v>54</v>
      </c>
      <c r="B43" s="7" t="s">
        <v>50</v>
      </c>
      <c r="C43" s="7" t="s">
        <v>8</v>
      </c>
      <c r="D43" s="7" t="s">
        <v>9</v>
      </c>
      <c r="E43" s="7" t="s">
        <v>10</v>
      </c>
      <c r="F43" s="7" t="s">
        <v>8</v>
      </c>
      <c r="G43" s="7" t="s">
        <v>51</v>
      </c>
      <c r="H43" s="7" t="s">
        <v>50</v>
      </c>
      <c r="I43" s="7" t="s">
        <v>11</v>
      </c>
      <c r="J43" s="7" t="s">
        <v>9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X43" s="6">
        <f t="shared" si="3"/>
        <v>0</v>
      </c>
      <c r="Y43" s="6">
        <f>SUM($K43:L43)</f>
        <v>0</v>
      </c>
      <c r="Z43" s="6">
        <f>SUM($K43:M43)</f>
        <v>0</v>
      </c>
      <c r="AA43" s="6">
        <f>SUM($K43:N43)</f>
        <v>0</v>
      </c>
      <c r="AB43" s="6">
        <f>SUM($K43:O43)</f>
        <v>0</v>
      </c>
      <c r="AC43" s="6">
        <f>SUM($K43:P43)</f>
        <v>0</v>
      </c>
      <c r="AD43" s="6">
        <f>SUM($K43:Q43)</f>
        <v>0</v>
      </c>
      <c r="AE43" s="6">
        <f>SUM($K43:R43)</f>
        <v>0</v>
      </c>
      <c r="AF43" s="6">
        <f>SUM($K43:S43)</f>
        <v>0</v>
      </c>
      <c r="AG43" s="6">
        <f>SUM($K43:T43)</f>
        <v>0</v>
      </c>
      <c r="AH43" s="6">
        <f>SUM($K43:U43)</f>
        <v>0</v>
      </c>
      <c r="AI43" s="6">
        <f>SUM($K43:V43)</f>
        <v>0</v>
      </c>
    </row>
    <row r="44" spans="1:35" x14ac:dyDescent="0.3">
      <c r="A44" s="28" t="str">
        <f t="shared" si="0"/>
        <v>42</v>
      </c>
      <c r="B44" s="7" t="s">
        <v>125</v>
      </c>
      <c r="C44" s="7" t="s">
        <v>8</v>
      </c>
      <c r="D44" s="7" t="s">
        <v>52</v>
      </c>
      <c r="E44" s="7" t="s">
        <v>10</v>
      </c>
      <c r="F44" s="7" t="s">
        <v>8</v>
      </c>
      <c r="G44" s="7" t="s">
        <v>126</v>
      </c>
      <c r="H44" s="7" t="s">
        <v>125</v>
      </c>
      <c r="I44" s="7" t="s">
        <v>53</v>
      </c>
      <c r="J44" s="7" t="s">
        <v>52</v>
      </c>
      <c r="K44" s="7">
        <v>-87448.6</v>
      </c>
      <c r="L44" s="7">
        <v>-103439.59</v>
      </c>
      <c r="M44" s="7">
        <v>-88730.28</v>
      </c>
      <c r="N44" s="7">
        <v>-78226.039999999994</v>
      </c>
      <c r="O44" s="7">
        <v>-26159.72</v>
      </c>
      <c r="P44" s="7">
        <v>-7423.06</v>
      </c>
      <c r="Q44" s="7">
        <v>0</v>
      </c>
      <c r="R44" s="7">
        <v>0</v>
      </c>
      <c r="S44" s="7">
        <v>-15674.11</v>
      </c>
      <c r="T44" s="7">
        <v>-60629.75</v>
      </c>
      <c r="U44" s="7">
        <v>-93524</v>
      </c>
      <c r="V44" s="7">
        <v>-100668</v>
      </c>
      <c r="X44" s="6">
        <f t="shared" si="3"/>
        <v>-87448.6</v>
      </c>
      <c r="Y44" s="6">
        <f>SUM($K44:L44)</f>
        <v>-190888.19</v>
      </c>
      <c r="Z44" s="6">
        <f>SUM($K44:M44)</f>
        <v>-279618.46999999997</v>
      </c>
      <c r="AA44" s="6">
        <f>SUM($K44:N44)</f>
        <v>-357844.50999999995</v>
      </c>
      <c r="AB44" s="6">
        <f>SUM($K44:O44)</f>
        <v>-384004.23</v>
      </c>
      <c r="AC44" s="6">
        <f>SUM($K44:P44)</f>
        <v>-391427.29</v>
      </c>
      <c r="AD44" s="6">
        <f>SUM($K44:Q44)</f>
        <v>-391427.29</v>
      </c>
      <c r="AE44" s="6">
        <f>SUM($K44:R44)</f>
        <v>-391427.29</v>
      </c>
      <c r="AF44" s="6">
        <f>SUM($K44:S44)</f>
        <v>-407101.39999999997</v>
      </c>
      <c r="AG44" s="6">
        <f>SUM($K44:T44)</f>
        <v>-467731.14999999997</v>
      </c>
      <c r="AH44" s="6">
        <f>SUM($K44:U44)</f>
        <v>-561255.14999999991</v>
      </c>
      <c r="AI44" s="6">
        <f>SUM($K44:V44)</f>
        <v>-661923.14999999991</v>
      </c>
    </row>
    <row r="45" spans="1:35" x14ac:dyDescent="0.3">
      <c r="A45" s="28" t="str">
        <f t="shared" si="0"/>
        <v>42</v>
      </c>
      <c r="B45" s="7" t="s">
        <v>127</v>
      </c>
      <c r="C45" s="7" t="s">
        <v>8</v>
      </c>
      <c r="D45" s="7" t="s">
        <v>52</v>
      </c>
      <c r="E45" s="7" t="s">
        <v>10</v>
      </c>
      <c r="F45" s="7" t="s">
        <v>8</v>
      </c>
      <c r="G45" s="7" t="s">
        <v>128</v>
      </c>
      <c r="H45" s="7" t="s">
        <v>127</v>
      </c>
      <c r="I45" s="7" t="s">
        <v>53</v>
      </c>
      <c r="J45" s="7" t="s">
        <v>52</v>
      </c>
      <c r="K45" s="7">
        <v>-4604.3999999999996</v>
      </c>
      <c r="L45" s="7">
        <v>-4604.3999999999996</v>
      </c>
      <c r="M45" s="7">
        <v>-4604.3999999999996</v>
      </c>
      <c r="N45" s="7">
        <v>-4604.3999999999996</v>
      </c>
      <c r="O45" s="7">
        <v>-4604.3999999999996</v>
      </c>
      <c r="P45" s="7">
        <v>-4604.3999999999996</v>
      </c>
      <c r="Q45" s="7">
        <v>0</v>
      </c>
      <c r="R45" s="7">
        <v>0</v>
      </c>
      <c r="S45" s="7">
        <v>-4713.3999999999996</v>
      </c>
      <c r="T45" s="7">
        <v>-4713.41</v>
      </c>
      <c r="U45" s="7">
        <v>-4713.3999999999996</v>
      </c>
      <c r="V45" s="7">
        <v>-4713.3999999999996</v>
      </c>
      <c r="X45" s="6">
        <f t="shared" si="3"/>
        <v>-4604.3999999999996</v>
      </c>
      <c r="Y45" s="6">
        <f>SUM($K45:L45)</f>
        <v>-9208.7999999999993</v>
      </c>
      <c r="Z45" s="6">
        <f>SUM($K45:M45)</f>
        <v>-13813.199999999999</v>
      </c>
      <c r="AA45" s="6">
        <f>SUM($K45:N45)</f>
        <v>-18417.599999999999</v>
      </c>
      <c r="AB45" s="6">
        <f>SUM($K45:O45)</f>
        <v>-23022</v>
      </c>
      <c r="AC45" s="6">
        <f>SUM($K45:P45)</f>
        <v>-27626.400000000001</v>
      </c>
      <c r="AD45" s="6">
        <f>SUM($K45:Q45)</f>
        <v>-27626.400000000001</v>
      </c>
      <c r="AE45" s="6">
        <f>SUM($K45:R45)</f>
        <v>-27626.400000000001</v>
      </c>
      <c r="AF45" s="6">
        <f>SUM($K45:S45)</f>
        <v>-32339.800000000003</v>
      </c>
      <c r="AG45" s="6">
        <f>SUM($K45:T45)</f>
        <v>-37053.210000000006</v>
      </c>
      <c r="AH45" s="6">
        <f>SUM($K45:U45)</f>
        <v>-41766.610000000008</v>
      </c>
      <c r="AI45" s="6">
        <f>SUM($K45:V45)</f>
        <v>-46480.010000000009</v>
      </c>
    </row>
    <row r="46" spans="1:35" x14ac:dyDescent="0.3">
      <c r="A46" s="28" t="str">
        <f t="shared" si="0"/>
        <v>42</v>
      </c>
      <c r="B46" s="7" t="s">
        <v>129</v>
      </c>
      <c r="C46" s="7" t="s">
        <v>8</v>
      </c>
      <c r="D46" s="7" t="s">
        <v>52</v>
      </c>
      <c r="E46" s="7" t="s">
        <v>10</v>
      </c>
      <c r="F46" s="7" t="s">
        <v>8</v>
      </c>
      <c r="G46" s="7" t="s">
        <v>130</v>
      </c>
      <c r="H46" s="7" t="s">
        <v>129</v>
      </c>
      <c r="I46" s="7" t="s">
        <v>53</v>
      </c>
      <c r="J46" s="7" t="s">
        <v>52</v>
      </c>
      <c r="K46" s="7">
        <v>-1185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343.8</v>
      </c>
      <c r="R46" s="7">
        <v>0</v>
      </c>
      <c r="S46" s="7">
        <v>-139600</v>
      </c>
      <c r="T46" s="7">
        <v>-43859</v>
      </c>
      <c r="U46" s="7">
        <v>-10515</v>
      </c>
      <c r="V46" s="7">
        <v>-2395</v>
      </c>
      <c r="X46" s="6">
        <f t="shared" si="3"/>
        <v>-1185</v>
      </c>
      <c r="Y46" s="6">
        <f>SUM($K46:L46)</f>
        <v>-1185</v>
      </c>
      <c r="Z46" s="6">
        <f>SUM($K46:M46)</f>
        <v>-1185</v>
      </c>
      <c r="AA46" s="6">
        <f>SUM($K46:N46)</f>
        <v>-1185</v>
      </c>
      <c r="AB46" s="6">
        <f>SUM($K46:O46)</f>
        <v>-1185</v>
      </c>
      <c r="AC46" s="6">
        <f>SUM($K46:P46)</f>
        <v>-1185</v>
      </c>
      <c r="AD46" s="6">
        <f>SUM($K46:Q46)</f>
        <v>-841.2</v>
      </c>
      <c r="AE46" s="6">
        <f>SUM($K46:R46)</f>
        <v>-841.2</v>
      </c>
      <c r="AF46" s="6">
        <f>SUM($K46:S46)</f>
        <v>-140441.20000000001</v>
      </c>
      <c r="AG46" s="6">
        <f>SUM($K46:T46)</f>
        <v>-184300.2</v>
      </c>
      <c r="AH46" s="6">
        <f>SUM($K46:U46)</f>
        <v>-194815.2</v>
      </c>
      <c r="AI46" s="6">
        <f>SUM($K46:V46)</f>
        <v>-197210.2</v>
      </c>
    </row>
    <row r="47" spans="1:35" x14ac:dyDescent="0.3">
      <c r="A47" s="28" t="str">
        <f t="shared" si="0"/>
        <v>42</v>
      </c>
      <c r="B47" s="7" t="s">
        <v>131</v>
      </c>
      <c r="C47" s="7" t="s">
        <v>8</v>
      </c>
      <c r="D47" s="7" t="s">
        <v>52</v>
      </c>
      <c r="E47" s="7" t="s">
        <v>10</v>
      </c>
      <c r="F47" s="7" t="s">
        <v>8</v>
      </c>
      <c r="G47" s="7" t="s">
        <v>132</v>
      </c>
      <c r="H47" s="7" t="s">
        <v>131</v>
      </c>
      <c r="I47" s="7" t="s">
        <v>53</v>
      </c>
      <c r="J47" s="7" t="s">
        <v>52</v>
      </c>
      <c r="K47" s="7">
        <v>0</v>
      </c>
      <c r="L47" s="7">
        <v>-346.25</v>
      </c>
      <c r="M47" s="7">
        <v>-346.25</v>
      </c>
      <c r="N47" s="7">
        <v>-346.25</v>
      </c>
      <c r="O47" s="7">
        <v>-346.25</v>
      </c>
      <c r="P47" s="7">
        <v>-346.25</v>
      </c>
      <c r="Q47" s="7">
        <v>0</v>
      </c>
      <c r="R47" s="7">
        <v>0</v>
      </c>
      <c r="S47" s="7">
        <v>0</v>
      </c>
      <c r="T47" s="7">
        <v>0</v>
      </c>
      <c r="U47" s="7">
        <v>-346.25</v>
      </c>
      <c r="V47" s="7">
        <v>-692.5</v>
      </c>
      <c r="X47" s="6">
        <f t="shared" si="3"/>
        <v>0</v>
      </c>
      <c r="Y47" s="6">
        <f>SUM($K47:L47)</f>
        <v>-346.25</v>
      </c>
      <c r="Z47" s="6">
        <f>SUM($K47:M47)</f>
        <v>-692.5</v>
      </c>
      <c r="AA47" s="6">
        <f>SUM($K47:N47)</f>
        <v>-1038.75</v>
      </c>
      <c r="AB47" s="6">
        <f>SUM($K47:O47)</f>
        <v>-1385</v>
      </c>
      <c r="AC47" s="6">
        <f>SUM($K47:P47)</f>
        <v>-1731.25</v>
      </c>
      <c r="AD47" s="6">
        <f>SUM($K47:Q47)</f>
        <v>-1731.25</v>
      </c>
      <c r="AE47" s="6">
        <f>SUM($K47:R47)</f>
        <v>-1731.25</v>
      </c>
      <c r="AF47" s="6">
        <f>SUM($K47:S47)</f>
        <v>-1731.25</v>
      </c>
      <c r="AG47" s="6">
        <f>SUM($K47:T47)</f>
        <v>-1731.25</v>
      </c>
      <c r="AH47" s="6">
        <f>SUM($K47:U47)</f>
        <v>-2077.5</v>
      </c>
      <c r="AI47" s="6">
        <f>SUM($K47:V47)</f>
        <v>-2770</v>
      </c>
    </row>
    <row r="48" spans="1:35" x14ac:dyDescent="0.3">
      <c r="A48" s="28" t="str">
        <f t="shared" si="0"/>
        <v>42</v>
      </c>
      <c r="B48" s="7" t="s">
        <v>133</v>
      </c>
      <c r="C48" s="7" t="s">
        <v>8</v>
      </c>
      <c r="D48" s="7" t="s">
        <v>52</v>
      </c>
      <c r="E48" s="7" t="s">
        <v>10</v>
      </c>
      <c r="F48" s="7" t="s">
        <v>8</v>
      </c>
      <c r="G48" s="7" t="s">
        <v>134</v>
      </c>
      <c r="H48" s="7" t="s">
        <v>133</v>
      </c>
      <c r="I48" s="7" t="s">
        <v>53</v>
      </c>
      <c r="J48" s="7" t="s">
        <v>52</v>
      </c>
      <c r="K48" s="7">
        <v>-49320.5</v>
      </c>
      <c r="L48" s="7">
        <v>-52115</v>
      </c>
      <c r="M48" s="7">
        <v>-46252</v>
      </c>
      <c r="N48" s="7">
        <v>-42575</v>
      </c>
      <c r="O48" s="7">
        <v>-16127</v>
      </c>
      <c r="P48" s="7">
        <v>-3719</v>
      </c>
      <c r="Q48" s="7">
        <v>0</v>
      </c>
      <c r="R48" s="7">
        <v>0</v>
      </c>
      <c r="S48" s="7">
        <v>-10847.12</v>
      </c>
      <c r="T48" s="7">
        <v>-39350.89</v>
      </c>
      <c r="U48" s="7">
        <v>-51427.46</v>
      </c>
      <c r="V48" s="7">
        <v>-61454.47</v>
      </c>
      <c r="X48" s="6">
        <f t="shared" si="3"/>
        <v>-49320.5</v>
      </c>
      <c r="Y48" s="6">
        <f>SUM($K48:L48)</f>
        <v>-101435.5</v>
      </c>
      <c r="Z48" s="6">
        <f>SUM($K48:M48)</f>
        <v>-147687.5</v>
      </c>
      <c r="AA48" s="6">
        <f>SUM($K48:N48)</f>
        <v>-190262.5</v>
      </c>
      <c r="AB48" s="6">
        <f>SUM($K48:O48)</f>
        <v>-206389.5</v>
      </c>
      <c r="AC48" s="6">
        <f>SUM($K48:P48)</f>
        <v>-210108.5</v>
      </c>
      <c r="AD48" s="6">
        <f>SUM($K48:Q48)</f>
        <v>-210108.5</v>
      </c>
      <c r="AE48" s="6">
        <f>SUM($K48:R48)</f>
        <v>-210108.5</v>
      </c>
      <c r="AF48" s="6">
        <f>SUM($K48:S48)</f>
        <v>-220955.62</v>
      </c>
      <c r="AG48" s="6">
        <f>SUM($K48:T48)</f>
        <v>-260306.51</v>
      </c>
      <c r="AH48" s="6">
        <f>SUM($K48:U48)</f>
        <v>-311733.97000000003</v>
      </c>
      <c r="AI48" s="6">
        <f>SUM($K48:V48)</f>
        <v>-373188.44000000006</v>
      </c>
    </row>
    <row r="49" spans="2:35" x14ac:dyDescent="0.3">
      <c r="B49" s="7"/>
      <c r="C49" s="7"/>
      <c r="D49" s="7"/>
      <c r="E49" s="7"/>
      <c r="F49" s="7"/>
      <c r="G49" s="7"/>
      <c r="H49" s="7"/>
      <c r="I49" s="7"/>
      <c r="J49" s="7"/>
      <c r="K49" s="11"/>
      <c r="M49" s="11"/>
      <c r="N49" s="11"/>
      <c r="Q49" s="11"/>
      <c r="R49" s="11"/>
      <c r="S49" s="28"/>
      <c r="T49" s="11"/>
      <c r="U49" s="11"/>
      <c r="V49" s="11"/>
    </row>
    <row r="50" spans="2:35" x14ac:dyDescent="0.3">
      <c r="K50" s="12"/>
      <c r="L50" s="12"/>
      <c r="M50" s="12"/>
      <c r="Q50" s="12"/>
      <c r="R50" s="12"/>
      <c r="S50" s="12"/>
      <c r="T50" s="12"/>
      <c r="U50" s="12"/>
      <c r="V50" s="12"/>
    </row>
    <row r="52" spans="2:35" x14ac:dyDescent="0.3">
      <c r="B52" s="7" t="s">
        <v>125</v>
      </c>
      <c r="N52" s="6"/>
      <c r="T52" s="6"/>
      <c r="U52" s="6"/>
      <c r="X52" s="6">
        <f>X44</f>
        <v>-87448.6</v>
      </c>
      <c r="Y52" s="6">
        <f t="shared" ref="Y52:AI52" si="4">Y44</f>
        <v>-190888.19</v>
      </c>
      <c r="Z52" s="6">
        <f t="shared" si="4"/>
        <v>-279618.46999999997</v>
      </c>
      <c r="AA52" s="6">
        <f t="shared" si="4"/>
        <v>-357844.50999999995</v>
      </c>
      <c r="AB52" s="6">
        <f t="shared" si="4"/>
        <v>-384004.23</v>
      </c>
      <c r="AC52" s="6">
        <f t="shared" si="4"/>
        <v>-391427.29</v>
      </c>
      <c r="AD52" s="6">
        <f t="shared" si="4"/>
        <v>-391427.29</v>
      </c>
      <c r="AE52" s="6">
        <f t="shared" si="4"/>
        <v>-391427.29</v>
      </c>
      <c r="AF52" s="6">
        <f t="shared" si="4"/>
        <v>-407101.39999999997</v>
      </c>
      <c r="AG52" s="6">
        <f t="shared" si="4"/>
        <v>-467731.14999999997</v>
      </c>
      <c r="AH52" s="6">
        <f t="shared" si="4"/>
        <v>-561255.14999999991</v>
      </c>
      <c r="AI52" s="6">
        <f t="shared" si="4"/>
        <v>-661923.14999999991</v>
      </c>
    </row>
    <row r="53" spans="2:35" x14ac:dyDescent="0.3">
      <c r="B53" s="7" t="s">
        <v>129</v>
      </c>
      <c r="N53" s="6"/>
      <c r="T53" s="6"/>
      <c r="U53" s="6"/>
      <c r="X53" s="6">
        <f>X46</f>
        <v>-1185</v>
      </c>
      <c r="Y53" s="6">
        <f t="shared" ref="Y53:AI53" si="5">Y46</f>
        <v>-1185</v>
      </c>
      <c r="Z53" s="6">
        <f t="shared" si="5"/>
        <v>-1185</v>
      </c>
      <c r="AA53" s="6">
        <f t="shared" si="5"/>
        <v>-1185</v>
      </c>
      <c r="AB53" s="6">
        <f t="shared" si="5"/>
        <v>-1185</v>
      </c>
      <c r="AC53" s="6">
        <f t="shared" si="5"/>
        <v>-1185</v>
      </c>
      <c r="AD53" s="6">
        <f t="shared" si="5"/>
        <v>-841.2</v>
      </c>
      <c r="AE53" s="6">
        <f t="shared" si="5"/>
        <v>-841.2</v>
      </c>
      <c r="AF53" s="6">
        <f t="shared" si="5"/>
        <v>-140441.20000000001</v>
      </c>
      <c r="AG53" s="6">
        <f t="shared" si="5"/>
        <v>-184300.2</v>
      </c>
      <c r="AH53" s="6">
        <f t="shared" si="5"/>
        <v>-194815.2</v>
      </c>
      <c r="AI53" s="6">
        <f t="shared" si="5"/>
        <v>-197210.2</v>
      </c>
    </row>
    <row r="54" spans="2:35" x14ac:dyDescent="0.3">
      <c r="B54" s="7" t="s">
        <v>133</v>
      </c>
      <c r="N54" s="6"/>
      <c r="T54" s="6"/>
      <c r="U54" s="6"/>
      <c r="X54" s="6">
        <f>X48</f>
        <v>-49320.5</v>
      </c>
      <c r="Y54" s="6">
        <f t="shared" ref="Y54:AI55" si="6">Y48</f>
        <v>-101435.5</v>
      </c>
      <c r="Z54" s="6">
        <f t="shared" si="6"/>
        <v>-147687.5</v>
      </c>
      <c r="AA54" s="6">
        <f t="shared" si="6"/>
        <v>-190262.5</v>
      </c>
      <c r="AB54" s="6">
        <f t="shared" si="6"/>
        <v>-206389.5</v>
      </c>
      <c r="AC54" s="6">
        <f t="shared" si="6"/>
        <v>-210108.5</v>
      </c>
      <c r="AD54" s="6">
        <f t="shared" si="6"/>
        <v>-210108.5</v>
      </c>
      <c r="AE54" s="6">
        <f t="shared" si="6"/>
        <v>-210108.5</v>
      </c>
      <c r="AF54" s="6">
        <f t="shared" si="6"/>
        <v>-220955.62</v>
      </c>
      <c r="AG54" s="6">
        <f t="shared" si="6"/>
        <v>-260306.51</v>
      </c>
      <c r="AH54" s="6">
        <f t="shared" si="6"/>
        <v>-311733.97000000003</v>
      </c>
      <c r="AI54" s="6">
        <f t="shared" si="6"/>
        <v>-373188.44000000006</v>
      </c>
    </row>
    <row r="55" spans="2:35" x14ac:dyDescent="0.3">
      <c r="B55" s="7" t="s">
        <v>135</v>
      </c>
      <c r="N55" s="6"/>
      <c r="T55" s="6"/>
      <c r="U55" s="6"/>
      <c r="X55" s="6">
        <f>X49</f>
        <v>0</v>
      </c>
      <c r="Y55" s="6">
        <f t="shared" si="6"/>
        <v>0</v>
      </c>
      <c r="Z55" s="6">
        <f t="shared" si="6"/>
        <v>0</v>
      </c>
      <c r="AA55" s="6">
        <f t="shared" si="6"/>
        <v>0</v>
      </c>
      <c r="AB55" s="6">
        <f t="shared" si="6"/>
        <v>0</v>
      </c>
      <c r="AC55" s="6">
        <f t="shared" si="6"/>
        <v>0</v>
      </c>
      <c r="AD55" s="6">
        <f t="shared" si="6"/>
        <v>0</v>
      </c>
      <c r="AE55" s="6">
        <f t="shared" si="6"/>
        <v>0</v>
      </c>
      <c r="AF55" s="6">
        <f t="shared" si="6"/>
        <v>0</v>
      </c>
      <c r="AG55" s="6">
        <f t="shared" si="6"/>
        <v>0</v>
      </c>
      <c r="AH55" s="6">
        <f t="shared" si="6"/>
        <v>0</v>
      </c>
      <c r="AI55" s="6">
        <f t="shared" si="6"/>
        <v>0</v>
      </c>
    </row>
    <row r="56" spans="2:35" x14ac:dyDescent="0.3">
      <c r="B56" s="7" t="s">
        <v>127</v>
      </c>
      <c r="N56" s="6"/>
      <c r="T56" s="6"/>
      <c r="U56" s="6"/>
      <c r="X56" s="6">
        <f>X45</f>
        <v>-4604.3999999999996</v>
      </c>
      <c r="Y56" s="6">
        <f t="shared" ref="Y56:AI56" si="7">Y45</f>
        <v>-9208.7999999999993</v>
      </c>
      <c r="Z56" s="6">
        <f t="shared" si="7"/>
        <v>-13813.199999999999</v>
      </c>
      <c r="AA56" s="6">
        <f t="shared" si="7"/>
        <v>-18417.599999999999</v>
      </c>
      <c r="AB56" s="6">
        <f t="shared" si="7"/>
        <v>-23022</v>
      </c>
      <c r="AC56" s="6">
        <f t="shared" si="7"/>
        <v>-27626.400000000001</v>
      </c>
      <c r="AD56" s="6">
        <f t="shared" si="7"/>
        <v>-27626.400000000001</v>
      </c>
      <c r="AE56" s="6">
        <f t="shared" si="7"/>
        <v>-27626.400000000001</v>
      </c>
      <c r="AF56" s="6">
        <f t="shared" si="7"/>
        <v>-32339.800000000003</v>
      </c>
      <c r="AG56" s="6">
        <f t="shared" si="7"/>
        <v>-37053.210000000006</v>
      </c>
      <c r="AH56" s="6">
        <f t="shared" si="7"/>
        <v>-41766.610000000008</v>
      </c>
      <c r="AI56" s="6">
        <f t="shared" si="7"/>
        <v>-46480.010000000009</v>
      </c>
    </row>
    <row r="57" spans="2:35" x14ac:dyDescent="0.3">
      <c r="B57" s="7" t="s">
        <v>131</v>
      </c>
      <c r="N57" s="6"/>
      <c r="T57" s="6"/>
      <c r="U57" s="6"/>
      <c r="X57" s="6">
        <f>X47</f>
        <v>0</v>
      </c>
      <c r="Y57" s="6">
        <f t="shared" ref="Y57:AI57" si="8">Y47</f>
        <v>-346.25</v>
      </c>
      <c r="Z57" s="6">
        <f t="shared" si="8"/>
        <v>-692.5</v>
      </c>
      <c r="AA57" s="6">
        <f t="shared" si="8"/>
        <v>-1038.75</v>
      </c>
      <c r="AB57" s="6">
        <f t="shared" si="8"/>
        <v>-1385</v>
      </c>
      <c r="AC57" s="6">
        <f t="shared" si="8"/>
        <v>-1731.25</v>
      </c>
      <c r="AD57" s="6">
        <f t="shared" si="8"/>
        <v>-1731.25</v>
      </c>
      <c r="AE57" s="6">
        <f t="shared" si="8"/>
        <v>-1731.25</v>
      </c>
      <c r="AF57" s="6">
        <f t="shared" si="8"/>
        <v>-1731.25</v>
      </c>
      <c r="AG57" s="6">
        <f t="shared" si="8"/>
        <v>-1731.25</v>
      </c>
      <c r="AH57" s="6">
        <f t="shared" si="8"/>
        <v>-2077.5</v>
      </c>
      <c r="AI57" s="6">
        <f t="shared" si="8"/>
        <v>-2770</v>
      </c>
    </row>
    <row r="58" spans="2:35" x14ac:dyDescent="0.3">
      <c r="B58" s="28">
        <v>51</v>
      </c>
      <c r="X58" s="6">
        <f t="shared" ref="X58:AI59" si="9">SUMIF($A$2:$A$49,$B58,X$2:X$49)</f>
        <v>39442.559999999998</v>
      </c>
      <c r="Y58" s="6">
        <f t="shared" si="9"/>
        <v>85335.74</v>
      </c>
      <c r="Z58" s="6">
        <f t="shared" si="9"/>
        <v>125647.37</v>
      </c>
      <c r="AA58" s="6">
        <f t="shared" si="9"/>
        <v>164662.83000000002</v>
      </c>
      <c r="AB58" s="6">
        <f t="shared" si="9"/>
        <v>202252.21000000002</v>
      </c>
      <c r="AC58" s="6">
        <f t="shared" si="9"/>
        <v>239109.21000000002</v>
      </c>
      <c r="AD58" s="6">
        <f t="shared" si="9"/>
        <v>258038.41</v>
      </c>
      <c r="AE58" s="6">
        <f t="shared" si="9"/>
        <v>277047.61</v>
      </c>
      <c r="AF58" s="6">
        <f t="shared" si="9"/>
        <v>297327.31000000006</v>
      </c>
      <c r="AG58" s="6">
        <f t="shared" si="9"/>
        <v>327734.25</v>
      </c>
      <c r="AH58" s="6">
        <f t="shared" si="9"/>
        <v>360167.11</v>
      </c>
      <c r="AI58" s="6">
        <f t="shared" si="9"/>
        <v>421530.87</v>
      </c>
    </row>
    <row r="59" spans="2:35" x14ac:dyDescent="0.3">
      <c r="B59" s="28">
        <v>52</v>
      </c>
      <c r="X59" s="6">
        <f t="shared" si="9"/>
        <v>93397.21</v>
      </c>
      <c r="Y59" s="6">
        <f t="shared" si="9"/>
        <v>101136.8</v>
      </c>
      <c r="Z59" s="6">
        <f t="shared" si="9"/>
        <v>108373.8</v>
      </c>
      <c r="AA59" s="6">
        <f t="shared" si="9"/>
        <v>115345.31</v>
      </c>
      <c r="AB59" s="6">
        <f t="shared" si="9"/>
        <v>123250.95</v>
      </c>
      <c r="AC59" s="6">
        <f t="shared" si="9"/>
        <v>129663.03</v>
      </c>
      <c r="AD59" s="6">
        <f t="shared" si="9"/>
        <v>133925.78</v>
      </c>
      <c r="AE59" s="6">
        <f t="shared" si="9"/>
        <v>138889.26999999999</v>
      </c>
      <c r="AF59" s="6">
        <f t="shared" si="9"/>
        <v>144826.76</v>
      </c>
      <c r="AG59" s="6">
        <f t="shared" si="9"/>
        <v>151161.51999999999</v>
      </c>
      <c r="AH59" s="6">
        <f t="shared" si="9"/>
        <v>157412.93000000002</v>
      </c>
      <c r="AI59" s="6">
        <f t="shared" si="9"/>
        <v>174591.11</v>
      </c>
    </row>
    <row r="60" spans="2:35" x14ac:dyDescent="0.3">
      <c r="B60" s="7" t="s">
        <v>36</v>
      </c>
      <c r="X60" s="6">
        <f t="shared" ref="X60:AI60" si="10">X18</f>
        <v>0</v>
      </c>
      <c r="Y60" s="6">
        <f t="shared" si="10"/>
        <v>0</v>
      </c>
      <c r="Z60" s="6">
        <f t="shared" si="10"/>
        <v>0</v>
      </c>
      <c r="AA60" s="6">
        <f t="shared" si="10"/>
        <v>0</v>
      </c>
      <c r="AB60" s="6">
        <f t="shared" si="10"/>
        <v>0</v>
      </c>
      <c r="AC60" s="6">
        <f t="shared" si="10"/>
        <v>0</v>
      </c>
      <c r="AD60" s="6">
        <f t="shared" si="10"/>
        <v>0</v>
      </c>
      <c r="AE60" s="6">
        <f t="shared" si="10"/>
        <v>0</v>
      </c>
      <c r="AF60" s="6">
        <f t="shared" si="10"/>
        <v>0</v>
      </c>
      <c r="AG60" s="6">
        <f t="shared" si="10"/>
        <v>0</v>
      </c>
      <c r="AH60" s="6">
        <f t="shared" si="10"/>
        <v>0</v>
      </c>
      <c r="AI60" s="6">
        <f t="shared" si="10"/>
        <v>0</v>
      </c>
    </row>
    <row r="61" spans="2:35" x14ac:dyDescent="0.3">
      <c r="B61" s="7" t="s">
        <v>97</v>
      </c>
      <c r="X61" s="6">
        <f t="shared" ref="X61:AI61" si="11">X19</f>
        <v>56</v>
      </c>
      <c r="Y61" s="6">
        <f t="shared" si="11"/>
        <v>6022.15</v>
      </c>
      <c r="Z61" s="6">
        <f t="shared" si="11"/>
        <v>11895.24</v>
      </c>
      <c r="AA61" s="6">
        <f t="shared" si="11"/>
        <v>22918.89</v>
      </c>
      <c r="AB61" s="6">
        <f t="shared" si="11"/>
        <v>22974.89</v>
      </c>
      <c r="AC61" s="6">
        <f t="shared" si="11"/>
        <v>27634.57</v>
      </c>
      <c r="AD61" s="6">
        <f t="shared" si="11"/>
        <v>30289.02</v>
      </c>
      <c r="AE61" s="6">
        <f t="shared" si="11"/>
        <v>32213.83</v>
      </c>
      <c r="AF61" s="6">
        <f t="shared" si="11"/>
        <v>34114.1</v>
      </c>
      <c r="AG61" s="6">
        <f t="shared" si="11"/>
        <v>36216.449999999997</v>
      </c>
      <c r="AH61" s="6">
        <f t="shared" si="11"/>
        <v>38110.6</v>
      </c>
      <c r="AI61" s="6">
        <f t="shared" si="11"/>
        <v>46500.34</v>
      </c>
    </row>
    <row r="62" spans="2:35" x14ac:dyDescent="0.3">
      <c r="B62" s="7" t="s">
        <v>99</v>
      </c>
      <c r="X62" s="6">
        <f t="shared" ref="X62:AI62" si="12">X20</f>
        <v>0</v>
      </c>
      <c r="Y62" s="6">
        <f t="shared" si="12"/>
        <v>995.18</v>
      </c>
      <c r="Z62" s="6">
        <f t="shared" si="12"/>
        <v>2321.15</v>
      </c>
      <c r="AA62" s="6">
        <f t="shared" si="12"/>
        <v>3698.98</v>
      </c>
      <c r="AB62" s="6">
        <f t="shared" si="12"/>
        <v>4897.29</v>
      </c>
      <c r="AC62" s="6">
        <f t="shared" si="12"/>
        <v>6683.37</v>
      </c>
      <c r="AD62" s="6">
        <f t="shared" si="12"/>
        <v>9328.51</v>
      </c>
      <c r="AE62" s="6">
        <f t="shared" si="12"/>
        <v>12372.44</v>
      </c>
      <c r="AF62" s="6">
        <f t="shared" si="12"/>
        <v>14970.54</v>
      </c>
      <c r="AG62" s="6">
        <f t="shared" si="12"/>
        <v>17297.5</v>
      </c>
      <c r="AH62" s="6">
        <f t="shared" si="12"/>
        <v>19530.2</v>
      </c>
      <c r="AI62" s="6">
        <f t="shared" si="12"/>
        <v>22572.32</v>
      </c>
    </row>
    <row r="63" spans="2:35" x14ac:dyDescent="0.3">
      <c r="B63" s="7" t="s">
        <v>101</v>
      </c>
      <c r="X63" s="6">
        <f t="shared" ref="X63:AI63" si="13">X21</f>
        <v>663.59</v>
      </c>
      <c r="Y63" s="6">
        <f t="shared" si="13"/>
        <v>1373.3000000000002</v>
      </c>
      <c r="Z63" s="6">
        <f t="shared" si="13"/>
        <v>4681.67</v>
      </c>
      <c r="AA63" s="6">
        <f t="shared" si="13"/>
        <v>7089.6900000000005</v>
      </c>
      <c r="AB63" s="6">
        <f t="shared" si="13"/>
        <v>9328.8700000000008</v>
      </c>
      <c r="AC63" s="6">
        <f t="shared" si="13"/>
        <v>10062.75</v>
      </c>
      <c r="AD63" s="6">
        <f t="shared" si="13"/>
        <v>10592.31</v>
      </c>
      <c r="AE63" s="6">
        <f t="shared" si="13"/>
        <v>10592.31</v>
      </c>
      <c r="AF63" s="6">
        <f t="shared" si="13"/>
        <v>10592.31</v>
      </c>
      <c r="AG63" s="6">
        <f t="shared" si="13"/>
        <v>12140.33</v>
      </c>
      <c r="AH63" s="6">
        <f t="shared" si="13"/>
        <v>13499.33</v>
      </c>
      <c r="AI63" s="6">
        <f t="shared" si="13"/>
        <v>21370.35</v>
      </c>
    </row>
    <row r="64" spans="2:35" x14ac:dyDescent="0.3">
      <c r="B64" s="7" t="s">
        <v>38</v>
      </c>
      <c r="X64" s="6">
        <f t="shared" ref="X64:AI64" si="14">X22</f>
        <v>0</v>
      </c>
      <c r="Y64" s="6">
        <f t="shared" si="14"/>
        <v>85.48</v>
      </c>
      <c r="Z64" s="6">
        <f t="shared" si="14"/>
        <v>219.34000000000003</v>
      </c>
      <c r="AA64" s="6">
        <f t="shared" si="14"/>
        <v>219.34000000000003</v>
      </c>
      <c r="AB64" s="6">
        <f t="shared" si="14"/>
        <v>465.22</v>
      </c>
      <c r="AC64" s="6">
        <f t="shared" si="14"/>
        <v>465.22</v>
      </c>
      <c r="AD64" s="6">
        <f t="shared" si="14"/>
        <v>465.22</v>
      </c>
      <c r="AE64" s="6">
        <f t="shared" si="14"/>
        <v>465.22</v>
      </c>
      <c r="AF64" s="6">
        <f t="shared" si="14"/>
        <v>894.57</v>
      </c>
      <c r="AG64" s="6">
        <f t="shared" si="14"/>
        <v>894.57</v>
      </c>
      <c r="AH64" s="6">
        <f t="shared" si="14"/>
        <v>894.57</v>
      </c>
      <c r="AI64" s="6">
        <f t="shared" si="14"/>
        <v>1320.56</v>
      </c>
    </row>
    <row r="65" spans="1:35" x14ac:dyDescent="0.3">
      <c r="A65" s="29"/>
      <c r="B65" s="7" t="s">
        <v>153</v>
      </c>
      <c r="C65" s="29"/>
      <c r="D65" s="29"/>
      <c r="E65" s="29"/>
      <c r="F65" s="29"/>
      <c r="G65" s="29"/>
      <c r="H65" s="29"/>
      <c r="I65" s="29"/>
      <c r="J65" s="29"/>
      <c r="X65" s="6">
        <f t="shared" ref="X65:AI65" si="15">X23</f>
        <v>0</v>
      </c>
      <c r="Y65" s="6">
        <f t="shared" si="15"/>
        <v>3426.04</v>
      </c>
      <c r="Z65" s="6">
        <f t="shared" si="15"/>
        <v>5599.74</v>
      </c>
      <c r="AA65" s="6">
        <f t="shared" si="15"/>
        <v>9845.5</v>
      </c>
      <c r="AB65" s="6">
        <f t="shared" si="15"/>
        <v>10223</v>
      </c>
      <c r="AC65" s="6">
        <f t="shared" si="15"/>
        <v>15869.1</v>
      </c>
      <c r="AD65" s="6">
        <f t="shared" si="15"/>
        <v>15869.1</v>
      </c>
      <c r="AE65" s="6">
        <f t="shared" si="15"/>
        <v>16492.97</v>
      </c>
      <c r="AF65" s="6">
        <f t="shared" si="15"/>
        <v>16492.97</v>
      </c>
      <c r="AG65" s="6">
        <f t="shared" si="15"/>
        <v>16492.97</v>
      </c>
      <c r="AH65" s="6">
        <f t="shared" si="15"/>
        <v>19275.810000000001</v>
      </c>
      <c r="AI65" s="6">
        <f t="shared" si="15"/>
        <v>21002.11</v>
      </c>
    </row>
    <row r="66" spans="1:35" x14ac:dyDescent="0.3">
      <c r="A66" s="29"/>
      <c r="B66" s="7" t="s">
        <v>152</v>
      </c>
      <c r="C66" s="29"/>
      <c r="D66" s="29"/>
      <c r="E66" s="29"/>
      <c r="F66" s="29"/>
      <c r="G66" s="29"/>
      <c r="H66" s="29"/>
      <c r="I66" s="29"/>
      <c r="J66" s="29"/>
      <c r="X66" s="6">
        <f t="shared" ref="X66:AI66" si="16">X24</f>
        <v>0</v>
      </c>
      <c r="Y66" s="6">
        <f t="shared" si="16"/>
        <v>844.93</v>
      </c>
      <c r="Z66" s="6">
        <f t="shared" si="16"/>
        <v>844.93</v>
      </c>
      <c r="AA66" s="6">
        <f t="shared" si="16"/>
        <v>844.93</v>
      </c>
      <c r="AB66" s="6">
        <f t="shared" si="16"/>
        <v>844.93</v>
      </c>
      <c r="AC66" s="6">
        <f t="shared" si="16"/>
        <v>844.93</v>
      </c>
      <c r="AD66" s="6">
        <f t="shared" si="16"/>
        <v>844.93</v>
      </c>
      <c r="AE66" s="6">
        <f t="shared" si="16"/>
        <v>844.93</v>
      </c>
      <c r="AF66" s="6">
        <f t="shared" si="16"/>
        <v>844.93</v>
      </c>
      <c r="AG66" s="6">
        <f t="shared" si="16"/>
        <v>1438.9099999999999</v>
      </c>
      <c r="AH66" s="6">
        <f t="shared" si="16"/>
        <v>2092.54</v>
      </c>
      <c r="AI66" s="6">
        <f t="shared" si="16"/>
        <v>2412.5299999999997</v>
      </c>
    </row>
    <row r="67" spans="1:35" x14ac:dyDescent="0.3">
      <c r="A67" s="29"/>
      <c r="B67" s="29" t="s">
        <v>150</v>
      </c>
      <c r="C67" s="29"/>
      <c r="D67" s="29"/>
      <c r="E67" s="29"/>
      <c r="F67" s="29"/>
      <c r="G67" s="29"/>
      <c r="H67" s="29"/>
      <c r="I67" s="29"/>
      <c r="J67" s="29"/>
      <c r="X67" s="6">
        <f t="shared" ref="X67:AI67" si="17">X25</f>
        <v>0</v>
      </c>
      <c r="Y67" s="6">
        <f t="shared" si="17"/>
        <v>0</v>
      </c>
      <c r="Z67" s="6">
        <f t="shared" si="17"/>
        <v>555</v>
      </c>
      <c r="AA67" s="6">
        <f t="shared" si="17"/>
        <v>555</v>
      </c>
      <c r="AB67" s="6">
        <f t="shared" si="17"/>
        <v>555</v>
      </c>
      <c r="AC67" s="6">
        <f t="shared" si="17"/>
        <v>555</v>
      </c>
      <c r="AD67" s="6">
        <f t="shared" si="17"/>
        <v>555</v>
      </c>
      <c r="AE67" s="6">
        <f t="shared" si="17"/>
        <v>555</v>
      </c>
      <c r="AF67" s="6">
        <f t="shared" si="17"/>
        <v>555</v>
      </c>
      <c r="AG67" s="6">
        <f t="shared" si="17"/>
        <v>555</v>
      </c>
      <c r="AH67" s="6">
        <f t="shared" si="17"/>
        <v>555</v>
      </c>
      <c r="AI67" s="6">
        <f t="shared" si="17"/>
        <v>2177.4</v>
      </c>
    </row>
    <row r="68" spans="1:35" x14ac:dyDescent="0.3">
      <c r="B68" s="7" t="s">
        <v>103</v>
      </c>
      <c r="X68" s="6">
        <f t="shared" ref="X68:AI69" si="18">X26</f>
        <v>140.99</v>
      </c>
      <c r="Y68" s="6">
        <f t="shared" si="18"/>
        <v>1419.74</v>
      </c>
      <c r="Z68" s="6">
        <f t="shared" si="18"/>
        <v>5468.16</v>
      </c>
      <c r="AA68" s="6">
        <f t="shared" si="18"/>
        <v>6297.76</v>
      </c>
      <c r="AB68" s="6">
        <f t="shared" si="18"/>
        <v>6440.6</v>
      </c>
      <c r="AC68" s="6">
        <f t="shared" si="18"/>
        <v>6942.38</v>
      </c>
      <c r="AD68" s="6">
        <f t="shared" si="18"/>
        <v>6979.09</v>
      </c>
      <c r="AE68" s="6">
        <f t="shared" si="18"/>
        <v>9919.15</v>
      </c>
      <c r="AF68" s="6">
        <f t="shared" si="18"/>
        <v>14645.31</v>
      </c>
      <c r="AG68" s="6">
        <f t="shared" si="18"/>
        <v>15678.5</v>
      </c>
      <c r="AH68" s="6">
        <f t="shared" si="18"/>
        <v>20194.87</v>
      </c>
      <c r="AI68" s="6">
        <f t="shared" si="18"/>
        <v>23114.059999999998</v>
      </c>
    </row>
    <row r="69" spans="1:35" x14ac:dyDescent="0.3">
      <c r="A69" s="29"/>
      <c r="B69" s="7" t="s">
        <v>154</v>
      </c>
      <c r="C69" s="29"/>
      <c r="D69" s="29"/>
      <c r="E69" s="29"/>
      <c r="F69" s="29"/>
      <c r="G69" s="29"/>
      <c r="H69" s="29"/>
      <c r="I69" s="29"/>
      <c r="J69" s="29"/>
      <c r="X69" s="6">
        <f t="shared" si="18"/>
        <v>0</v>
      </c>
      <c r="Y69" s="6">
        <f t="shared" si="18"/>
        <v>2291.7600000000002</v>
      </c>
      <c r="Z69" s="6">
        <f t="shared" si="18"/>
        <v>3200.51</v>
      </c>
      <c r="AA69" s="6">
        <f t="shared" si="18"/>
        <v>3200.51</v>
      </c>
      <c r="AB69" s="6">
        <f t="shared" si="18"/>
        <v>3200.51</v>
      </c>
      <c r="AC69" s="6">
        <f t="shared" si="18"/>
        <v>3200.51</v>
      </c>
      <c r="AD69" s="6">
        <f t="shared" si="18"/>
        <v>3200.51</v>
      </c>
      <c r="AE69" s="6">
        <f t="shared" si="18"/>
        <v>3200.51</v>
      </c>
      <c r="AF69" s="6">
        <f t="shared" si="18"/>
        <v>3200.51</v>
      </c>
      <c r="AG69" s="6">
        <f t="shared" si="18"/>
        <v>3985.3900000000003</v>
      </c>
      <c r="AH69" s="6">
        <f t="shared" si="18"/>
        <v>3985.3900000000003</v>
      </c>
      <c r="AI69" s="6">
        <f t="shared" si="18"/>
        <v>7000.06</v>
      </c>
    </row>
    <row r="70" spans="1:35" x14ac:dyDescent="0.3">
      <c r="B70" s="7" t="s">
        <v>105</v>
      </c>
      <c r="X70" s="6">
        <f t="shared" ref="X70:AI70" si="19">X28</f>
        <v>90756.33</v>
      </c>
      <c r="Y70" s="6">
        <f t="shared" si="19"/>
        <v>90756.33</v>
      </c>
      <c r="Z70" s="6">
        <f t="shared" si="19"/>
        <v>90756.33</v>
      </c>
      <c r="AA70" s="6">
        <f t="shared" si="19"/>
        <v>90756.33</v>
      </c>
      <c r="AB70" s="6">
        <f t="shared" si="19"/>
        <v>84965.290000000008</v>
      </c>
      <c r="AC70" s="6">
        <f t="shared" si="19"/>
        <v>94252.47</v>
      </c>
      <c r="AD70" s="6">
        <f t="shared" si="19"/>
        <v>94252.47</v>
      </c>
      <c r="AE70" s="6">
        <f t="shared" si="19"/>
        <v>94252.47</v>
      </c>
      <c r="AF70" s="6">
        <f t="shared" si="19"/>
        <v>94252.47</v>
      </c>
      <c r="AG70" s="6">
        <f t="shared" si="19"/>
        <v>94252.47</v>
      </c>
      <c r="AH70" s="6">
        <f t="shared" si="19"/>
        <v>94252.47</v>
      </c>
      <c r="AI70" s="6">
        <f t="shared" si="19"/>
        <v>95844.67</v>
      </c>
    </row>
    <row r="71" spans="1:35" x14ac:dyDescent="0.3">
      <c r="B71" s="7" t="s">
        <v>107</v>
      </c>
      <c r="X71" s="6">
        <f t="shared" ref="X71:AI71" si="20">X29</f>
        <v>643.47</v>
      </c>
      <c r="Y71" s="6">
        <f t="shared" si="20"/>
        <v>3672.37</v>
      </c>
      <c r="Z71" s="6">
        <f t="shared" si="20"/>
        <v>5449.1399999999994</v>
      </c>
      <c r="AA71" s="6">
        <f t="shared" si="20"/>
        <v>7226.08</v>
      </c>
      <c r="AB71" s="6">
        <f t="shared" si="20"/>
        <v>7304.08</v>
      </c>
      <c r="AC71" s="6">
        <f t="shared" si="20"/>
        <v>7486.12</v>
      </c>
      <c r="AD71" s="6">
        <f t="shared" si="20"/>
        <v>8300.39</v>
      </c>
      <c r="AE71" s="6">
        <f t="shared" si="20"/>
        <v>8378.39</v>
      </c>
      <c r="AF71" s="6">
        <f t="shared" si="20"/>
        <v>9976.9399999999987</v>
      </c>
      <c r="AG71" s="6">
        <f t="shared" si="20"/>
        <v>14201.439999999999</v>
      </c>
      <c r="AH71" s="6">
        <f t="shared" si="20"/>
        <v>17622.519999999997</v>
      </c>
      <c r="AI71" s="6">
        <f t="shared" si="20"/>
        <v>23228.42</v>
      </c>
    </row>
    <row r="72" spans="1:35" x14ac:dyDescent="0.3">
      <c r="B72" s="7" t="s">
        <v>109</v>
      </c>
      <c r="X72" s="6">
        <f t="shared" ref="X72:AI72" si="21">X30</f>
        <v>0</v>
      </c>
      <c r="Y72" s="6">
        <f t="shared" si="21"/>
        <v>2959.23</v>
      </c>
      <c r="Z72" s="6">
        <f t="shared" si="21"/>
        <v>6086.13</v>
      </c>
      <c r="AA72" s="6">
        <f t="shared" si="21"/>
        <v>8861.25</v>
      </c>
      <c r="AB72" s="6">
        <f t="shared" si="21"/>
        <v>11415.75</v>
      </c>
      <c r="AC72" s="6">
        <f t="shared" si="21"/>
        <v>12383.37</v>
      </c>
      <c r="AD72" s="6">
        <f t="shared" si="21"/>
        <v>12606.51</v>
      </c>
      <c r="AE72" s="6">
        <f t="shared" si="21"/>
        <v>12606.51</v>
      </c>
      <c r="AF72" s="6">
        <f t="shared" si="21"/>
        <v>12606.51</v>
      </c>
      <c r="AG72" s="6">
        <f t="shared" si="21"/>
        <v>13257.34</v>
      </c>
      <c r="AH72" s="6">
        <f t="shared" si="21"/>
        <v>15618.39</v>
      </c>
      <c r="AI72" s="6">
        <f t="shared" si="21"/>
        <v>22391.309999999998</v>
      </c>
    </row>
    <row r="73" spans="1:35" x14ac:dyDescent="0.3">
      <c r="B73" s="7" t="s">
        <v>111</v>
      </c>
      <c r="X73" s="6">
        <f t="shared" ref="X73:AI73" si="22">X31</f>
        <v>68065</v>
      </c>
      <c r="Y73" s="6">
        <f t="shared" si="22"/>
        <v>68065</v>
      </c>
      <c r="Z73" s="6">
        <f t="shared" si="22"/>
        <v>68065</v>
      </c>
      <c r="AA73" s="6">
        <f t="shared" si="22"/>
        <v>68065</v>
      </c>
      <c r="AB73" s="6">
        <f t="shared" si="22"/>
        <v>68065</v>
      </c>
      <c r="AC73" s="6">
        <f t="shared" si="22"/>
        <v>68065</v>
      </c>
      <c r="AD73" s="6">
        <f t="shared" si="22"/>
        <v>68065</v>
      </c>
      <c r="AE73" s="6">
        <f t="shared" si="22"/>
        <v>68065</v>
      </c>
      <c r="AF73" s="6">
        <f t="shared" si="22"/>
        <v>138885</v>
      </c>
      <c r="AG73" s="6">
        <f t="shared" si="22"/>
        <v>138885</v>
      </c>
      <c r="AH73" s="6">
        <f t="shared" si="22"/>
        <v>138885</v>
      </c>
      <c r="AI73" s="6">
        <f t="shared" si="22"/>
        <v>138885</v>
      </c>
    </row>
    <row r="74" spans="1:35" x14ac:dyDescent="0.3">
      <c r="B74" s="7" t="s">
        <v>113</v>
      </c>
      <c r="X74" s="6">
        <f t="shared" ref="X74:AI74" si="23">X32</f>
        <v>0</v>
      </c>
      <c r="Y74" s="6">
        <f t="shared" si="23"/>
        <v>52740.800000000003</v>
      </c>
      <c r="Z74" s="6">
        <f t="shared" si="23"/>
        <v>52740.800000000003</v>
      </c>
      <c r="AA74" s="6">
        <f t="shared" si="23"/>
        <v>52740.800000000003</v>
      </c>
      <c r="AB74" s="6">
        <f t="shared" si="23"/>
        <v>52740.800000000003</v>
      </c>
      <c r="AC74" s="6">
        <f t="shared" si="23"/>
        <v>52740.800000000003</v>
      </c>
      <c r="AD74" s="6">
        <f t="shared" si="23"/>
        <v>52740.800000000003</v>
      </c>
      <c r="AE74" s="6">
        <f t="shared" si="23"/>
        <v>52740.800000000003</v>
      </c>
      <c r="AF74" s="6">
        <f t="shared" si="23"/>
        <v>52740.800000000003</v>
      </c>
      <c r="AG74" s="6">
        <f t="shared" si="23"/>
        <v>52740.800000000003</v>
      </c>
      <c r="AH74" s="6">
        <f t="shared" si="23"/>
        <v>52740.800000000003</v>
      </c>
      <c r="AI74" s="6">
        <f t="shared" si="23"/>
        <v>52740.800000000003</v>
      </c>
    </row>
    <row r="75" spans="1:35" x14ac:dyDescent="0.3">
      <c r="B75" s="7" t="s">
        <v>115</v>
      </c>
      <c r="X75" s="6">
        <f t="shared" ref="X75:AI75" si="24">X33</f>
        <v>28168</v>
      </c>
      <c r="Y75" s="6">
        <f t="shared" si="24"/>
        <v>28168</v>
      </c>
      <c r="Z75" s="6">
        <f t="shared" si="24"/>
        <v>28168</v>
      </c>
      <c r="AA75" s="6">
        <f t="shared" si="24"/>
        <v>28168</v>
      </c>
      <c r="AB75" s="6">
        <f t="shared" si="24"/>
        <v>28168</v>
      </c>
      <c r="AC75" s="6">
        <f t="shared" si="24"/>
        <v>28168</v>
      </c>
      <c r="AD75" s="6">
        <f t="shared" si="24"/>
        <v>28168</v>
      </c>
      <c r="AE75" s="6">
        <f t="shared" si="24"/>
        <v>28168</v>
      </c>
      <c r="AF75" s="6">
        <f t="shared" si="24"/>
        <v>28168</v>
      </c>
      <c r="AG75" s="6">
        <f t="shared" si="24"/>
        <v>28168</v>
      </c>
      <c r="AH75" s="6">
        <f t="shared" si="24"/>
        <v>28168</v>
      </c>
      <c r="AI75" s="6">
        <f t="shared" si="24"/>
        <v>28168</v>
      </c>
    </row>
    <row r="76" spans="1:35" x14ac:dyDescent="0.3">
      <c r="B76" s="7" t="s">
        <v>40</v>
      </c>
      <c r="X76" s="6">
        <f t="shared" ref="X76:AI76" si="25">X34</f>
        <v>0</v>
      </c>
      <c r="Y76" s="6">
        <f t="shared" si="25"/>
        <v>0</v>
      </c>
      <c r="Z76" s="6">
        <f t="shared" si="25"/>
        <v>0</v>
      </c>
      <c r="AA76" s="6">
        <f t="shared" si="25"/>
        <v>0</v>
      </c>
      <c r="AB76" s="6">
        <f t="shared" si="25"/>
        <v>0</v>
      </c>
      <c r="AC76" s="6">
        <f t="shared" si="25"/>
        <v>0</v>
      </c>
      <c r="AD76" s="6">
        <f t="shared" si="25"/>
        <v>0</v>
      </c>
      <c r="AE76" s="6">
        <f t="shared" si="25"/>
        <v>0</v>
      </c>
      <c r="AF76" s="6">
        <f t="shared" si="25"/>
        <v>4897.0600000000004</v>
      </c>
      <c r="AG76" s="6">
        <f t="shared" si="25"/>
        <v>4897.0600000000004</v>
      </c>
      <c r="AH76" s="6">
        <f t="shared" si="25"/>
        <v>4897.0600000000004</v>
      </c>
      <c r="AI76" s="6">
        <f t="shared" si="25"/>
        <v>4897.0600000000004</v>
      </c>
    </row>
    <row r="77" spans="1:35" x14ac:dyDescent="0.3">
      <c r="B77" s="7" t="s">
        <v>117</v>
      </c>
      <c r="X77" s="6">
        <f t="shared" ref="X77:AI77" si="26">X35</f>
        <v>0</v>
      </c>
      <c r="Y77" s="6">
        <f t="shared" si="26"/>
        <v>519.75</v>
      </c>
      <c r="Z77" s="6">
        <f t="shared" si="26"/>
        <v>1039.5</v>
      </c>
      <c r="AA77" s="6">
        <f t="shared" si="26"/>
        <v>1039.5</v>
      </c>
      <c r="AB77" s="6">
        <f t="shared" si="26"/>
        <v>1559.25</v>
      </c>
      <c r="AC77" s="6">
        <f t="shared" si="26"/>
        <v>2598.75</v>
      </c>
      <c r="AD77" s="6">
        <f t="shared" si="26"/>
        <v>3118.5</v>
      </c>
      <c r="AE77" s="6">
        <f t="shared" si="26"/>
        <v>3118.5</v>
      </c>
      <c r="AF77" s="6">
        <f t="shared" si="26"/>
        <v>4158</v>
      </c>
      <c r="AG77" s="6">
        <f t="shared" si="26"/>
        <v>4677.75</v>
      </c>
      <c r="AH77" s="6">
        <f t="shared" si="26"/>
        <v>5197.5</v>
      </c>
      <c r="AI77" s="6">
        <f t="shared" si="26"/>
        <v>6237</v>
      </c>
    </row>
    <row r="78" spans="1:35" x14ac:dyDescent="0.3">
      <c r="B78" s="7" t="s">
        <v>42</v>
      </c>
      <c r="X78" s="6">
        <f t="shared" ref="X78:AI78" si="27">X36</f>
        <v>20.53</v>
      </c>
      <c r="Y78" s="6">
        <f t="shared" si="27"/>
        <v>162.97</v>
      </c>
      <c r="Z78" s="6">
        <f t="shared" si="27"/>
        <v>305.19</v>
      </c>
      <c r="AA78" s="6">
        <f t="shared" si="27"/>
        <v>447.55</v>
      </c>
      <c r="AB78" s="6">
        <f t="shared" si="27"/>
        <v>569.66</v>
      </c>
      <c r="AC78" s="6">
        <f t="shared" si="27"/>
        <v>589.91</v>
      </c>
      <c r="AD78" s="6">
        <f t="shared" si="27"/>
        <v>874.51</v>
      </c>
      <c r="AE78" s="6">
        <f t="shared" si="27"/>
        <v>1016.65</v>
      </c>
      <c r="AF78" s="6">
        <f t="shared" si="27"/>
        <v>1158.58</v>
      </c>
      <c r="AG78" s="6">
        <f t="shared" si="27"/>
        <v>1158.58</v>
      </c>
      <c r="AH78" s="6">
        <f t="shared" si="27"/>
        <v>1442.8</v>
      </c>
      <c r="AI78" s="6">
        <f t="shared" si="27"/>
        <v>1707.04</v>
      </c>
    </row>
    <row r="79" spans="1:35" x14ac:dyDescent="0.3">
      <c r="B79" s="7" t="s">
        <v>119</v>
      </c>
      <c r="X79" s="6">
        <f t="shared" ref="X79:AI79" si="28">X37</f>
        <v>0</v>
      </c>
      <c r="Y79" s="6">
        <f t="shared" si="28"/>
        <v>0</v>
      </c>
      <c r="Z79" s="6">
        <f t="shared" si="28"/>
        <v>2597</v>
      </c>
      <c r="AA79" s="6">
        <f t="shared" si="28"/>
        <v>2597</v>
      </c>
      <c r="AB79" s="6">
        <f t="shared" si="28"/>
        <v>2597</v>
      </c>
      <c r="AC79" s="6">
        <f t="shared" si="28"/>
        <v>5480</v>
      </c>
      <c r="AD79" s="6">
        <f t="shared" si="28"/>
        <v>5480</v>
      </c>
      <c r="AE79" s="6">
        <f t="shared" si="28"/>
        <v>5480</v>
      </c>
      <c r="AF79" s="6">
        <f t="shared" si="28"/>
        <v>6801</v>
      </c>
      <c r="AG79" s="6">
        <f t="shared" si="28"/>
        <v>6801</v>
      </c>
      <c r="AH79" s="6">
        <f t="shared" si="28"/>
        <v>6801</v>
      </c>
      <c r="AI79" s="6">
        <f t="shared" si="28"/>
        <v>7330</v>
      </c>
    </row>
    <row r="80" spans="1:35" x14ac:dyDescent="0.3">
      <c r="B80" s="7" t="s">
        <v>44</v>
      </c>
      <c r="X80" s="6">
        <f t="shared" ref="X80:AI80" si="29">X38</f>
        <v>0</v>
      </c>
      <c r="Y80" s="6">
        <f t="shared" si="29"/>
        <v>0</v>
      </c>
      <c r="Z80" s="6">
        <f t="shared" si="29"/>
        <v>0</v>
      </c>
      <c r="AA80" s="6">
        <f t="shared" si="29"/>
        <v>0</v>
      </c>
      <c r="AB80" s="6">
        <f t="shared" si="29"/>
        <v>0</v>
      </c>
      <c r="AC80" s="6">
        <f t="shared" si="29"/>
        <v>0</v>
      </c>
      <c r="AD80" s="6">
        <f t="shared" si="29"/>
        <v>0</v>
      </c>
      <c r="AE80" s="6">
        <f t="shared" si="29"/>
        <v>0</v>
      </c>
      <c r="AF80" s="6">
        <f t="shared" si="29"/>
        <v>0</v>
      </c>
      <c r="AG80" s="6">
        <f t="shared" si="29"/>
        <v>0</v>
      </c>
      <c r="AH80" s="6">
        <f t="shared" si="29"/>
        <v>0</v>
      </c>
      <c r="AI80" s="6">
        <f t="shared" si="29"/>
        <v>8500</v>
      </c>
    </row>
    <row r="81" spans="2:35" x14ac:dyDescent="0.3">
      <c r="B81" s="7" t="s">
        <v>121</v>
      </c>
      <c r="X81" s="6">
        <f t="shared" ref="X81:AI81" si="30">X39</f>
        <v>3206.22</v>
      </c>
      <c r="Y81" s="6">
        <f t="shared" si="30"/>
        <v>5893.6</v>
      </c>
      <c r="Z81" s="6">
        <f t="shared" si="30"/>
        <v>8775.67</v>
      </c>
      <c r="AA81" s="6">
        <f t="shared" si="30"/>
        <v>11301.82</v>
      </c>
      <c r="AB81" s="6">
        <f t="shared" si="30"/>
        <v>13685.52</v>
      </c>
      <c r="AC81" s="6">
        <f t="shared" si="30"/>
        <v>14663.09</v>
      </c>
      <c r="AD81" s="6">
        <f t="shared" si="30"/>
        <v>15049.64</v>
      </c>
      <c r="AE81" s="6">
        <f t="shared" si="30"/>
        <v>15085.039999999999</v>
      </c>
      <c r="AF81" s="6">
        <f t="shared" si="30"/>
        <v>15120.439999999999</v>
      </c>
      <c r="AG81" s="6">
        <f t="shared" si="30"/>
        <v>18168.66</v>
      </c>
      <c r="AH81" s="6">
        <f t="shared" si="30"/>
        <v>21362.63</v>
      </c>
      <c r="AI81" s="6">
        <f t="shared" si="30"/>
        <v>25036.880000000001</v>
      </c>
    </row>
    <row r="82" spans="2:35" x14ac:dyDescent="0.3">
      <c r="B82" s="7" t="s">
        <v>46</v>
      </c>
      <c r="X82" s="6">
        <f t="shared" ref="X82:AI82" si="31">X40</f>
        <v>0</v>
      </c>
      <c r="Y82" s="6">
        <f t="shared" si="31"/>
        <v>0</v>
      </c>
      <c r="Z82" s="6">
        <f t="shared" si="31"/>
        <v>205</v>
      </c>
      <c r="AA82" s="6">
        <f t="shared" si="31"/>
        <v>205</v>
      </c>
      <c r="AB82" s="6">
        <f t="shared" si="31"/>
        <v>205</v>
      </c>
      <c r="AC82" s="6">
        <f t="shared" si="31"/>
        <v>205</v>
      </c>
      <c r="AD82" s="6">
        <f t="shared" si="31"/>
        <v>440</v>
      </c>
      <c r="AE82" s="6">
        <f t="shared" si="31"/>
        <v>440</v>
      </c>
      <c r="AF82" s="6">
        <f t="shared" si="31"/>
        <v>440</v>
      </c>
      <c r="AG82" s="6">
        <f t="shared" si="31"/>
        <v>440</v>
      </c>
      <c r="AH82" s="6">
        <f t="shared" si="31"/>
        <v>440</v>
      </c>
      <c r="AI82" s="6">
        <f t="shared" si="31"/>
        <v>440</v>
      </c>
    </row>
    <row r="83" spans="2:35" x14ac:dyDescent="0.3">
      <c r="B83" s="7" t="s">
        <v>48</v>
      </c>
      <c r="X83" s="6">
        <f t="shared" ref="X83:AI83" si="32">X41</f>
        <v>0</v>
      </c>
      <c r="Y83" s="6">
        <f t="shared" si="32"/>
        <v>0</v>
      </c>
      <c r="Z83" s="6">
        <f t="shared" si="32"/>
        <v>0</v>
      </c>
      <c r="AA83" s="6">
        <f t="shared" si="32"/>
        <v>0</v>
      </c>
      <c r="AB83" s="6">
        <f t="shared" si="32"/>
        <v>0</v>
      </c>
      <c r="AC83" s="6">
        <f t="shared" si="32"/>
        <v>0</v>
      </c>
      <c r="AD83" s="6">
        <f t="shared" si="32"/>
        <v>100</v>
      </c>
      <c r="AE83" s="6">
        <f t="shared" si="32"/>
        <v>100</v>
      </c>
      <c r="AF83" s="6">
        <f t="shared" si="32"/>
        <v>100</v>
      </c>
      <c r="AG83" s="6">
        <f t="shared" si="32"/>
        <v>100</v>
      </c>
      <c r="AH83" s="6">
        <f t="shared" si="32"/>
        <v>100</v>
      </c>
      <c r="AI83" s="6">
        <f t="shared" si="32"/>
        <v>100</v>
      </c>
    </row>
    <row r="84" spans="2:35" x14ac:dyDescent="0.3">
      <c r="B84" s="7" t="s">
        <v>123</v>
      </c>
      <c r="X84" s="6">
        <f t="shared" ref="X84:AI84" si="33">X42</f>
        <v>551.87</v>
      </c>
      <c r="Y84" s="6">
        <f t="shared" si="33"/>
        <v>900.84</v>
      </c>
      <c r="Z84" s="6">
        <f t="shared" si="33"/>
        <v>1249.81</v>
      </c>
      <c r="AA84" s="6">
        <f t="shared" si="33"/>
        <v>1598.47</v>
      </c>
      <c r="AB84" s="6">
        <f t="shared" si="33"/>
        <v>1947.13</v>
      </c>
      <c r="AC84" s="6">
        <f t="shared" si="33"/>
        <v>2295.84</v>
      </c>
      <c r="AD84" s="6">
        <f t="shared" si="33"/>
        <v>2675.04</v>
      </c>
      <c r="AE84" s="6">
        <f t="shared" si="33"/>
        <v>2823.39</v>
      </c>
      <c r="AF84" s="6">
        <f t="shared" si="33"/>
        <v>3433.56</v>
      </c>
      <c r="AG84" s="6">
        <f t="shared" si="33"/>
        <v>3812.69</v>
      </c>
      <c r="AH84" s="6">
        <f t="shared" si="33"/>
        <v>3961.04</v>
      </c>
      <c r="AI84" s="6">
        <f t="shared" si="33"/>
        <v>4340.17</v>
      </c>
    </row>
    <row r="86" spans="2:35" x14ac:dyDescent="0.3">
      <c r="B86" s="7" t="s">
        <v>50</v>
      </c>
      <c r="X86" s="6">
        <f t="shared" ref="X86:AI86" si="34">X43</f>
        <v>0</v>
      </c>
      <c r="Y86" s="6">
        <f t="shared" si="34"/>
        <v>0</v>
      </c>
      <c r="Z86" s="6">
        <f t="shared" si="34"/>
        <v>0</v>
      </c>
      <c r="AA86" s="6">
        <f t="shared" si="34"/>
        <v>0</v>
      </c>
      <c r="AB86" s="6">
        <f t="shared" si="34"/>
        <v>0</v>
      </c>
      <c r="AC86" s="6">
        <f t="shared" si="34"/>
        <v>0</v>
      </c>
      <c r="AD86" s="6">
        <f t="shared" si="34"/>
        <v>0</v>
      </c>
      <c r="AE86" s="6">
        <f t="shared" si="34"/>
        <v>0</v>
      </c>
      <c r="AF86" s="6">
        <f t="shared" si="34"/>
        <v>0</v>
      </c>
      <c r="AG86" s="6">
        <f t="shared" si="34"/>
        <v>0</v>
      </c>
      <c r="AH86" s="6">
        <f t="shared" si="34"/>
        <v>0</v>
      </c>
      <c r="AI86" s="6">
        <f t="shared" si="34"/>
        <v>0</v>
      </c>
    </row>
    <row r="87" spans="2:35" x14ac:dyDescent="0.3">
      <c r="B87" s="7"/>
    </row>
    <row r="88" spans="2:35" x14ac:dyDescent="0.3">
      <c r="B88" s="14" t="s">
        <v>87</v>
      </c>
      <c r="X88" s="13">
        <f>SUM(X52:X86)</f>
        <v>182553.27000000002</v>
      </c>
      <c r="Y88" s="13">
        <f t="shared" ref="Y88:AI88" si="35">SUM(Y52:Y86)</f>
        <v>153706.26999999999</v>
      </c>
      <c r="Z88" s="13">
        <f t="shared" si="35"/>
        <v>91247.81</v>
      </c>
      <c r="AA88" s="13">
        <f t="shared" si="35"/>
        <v>38937.180000000066</v>
      </c>
      <c r="AB88" s="13">
        <f t="shared" si="35"/>
        <v>41670.220000000045</v>
      </c>
      <c r="AC88" s="13">
        <f t="shared" si="35"/>
        <v>97879.979999999938</v>
      </c>
      <c r="AD88" s="13">
        <f t="shared" si="35"/>
        <v>130224.10000000002</v>
      </c>
      <c r="AE88" s="13">
        <f t="shared" si="35"/>
        <v>163133.34999999995</v>
      </c>
      <c r="AF88" s="13">
        <f t="shared" si="35"/>
        <v>108633.40000000005</v>
      </c>
      <c r="AG88" s="13">
        <f t="shared" si="35"/>
        <v>14033.860000000157</v>
      </c>
      <c r="AH88" s="13">
        <f t="shared" si="35"/>
        <v>-84440.869999999966</v>
      </c>
      <c r="AI88" s="13">
        <f t="shared" si="35"/>
        <v>-118133.74000000012</v>
      </c>
    </row>
    <row r="90" spans="2:35" x14ac:dyDescent="0.3">
      <c r="X90" s="15" t="s">
        <v>141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defaultRowHeight="14.4" x14ac:dyDescent="0.3"/>
  <sheetData>
    <row r="1" spans="1:1" x14ac:dyDescent="0.3">
      <c r="A1" t="s">
        <v>148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P&amp;L</vt:lpstr>
      <vt:lpstr>FY23</vt:lpstr>
      <vt:lpstr>FY22</vt:lpstr>
      <vt:lpstr>Procedures</vt:lpstr>
      <vt:lpstr>'P&amp;L'!Print_Area</vt:lpstr>
    </vt:vector>
  </TitlesOfParts>
  <Company>Tyler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7367.kdelaney</dc:creator>
  <cp:lastModifiedBy>Kevin Delaney</cp:lastModifiedBy>
  <cp:lastPrinted>2022-08-16T10:36:00Z</cp:lastPrinted>
  <dcterms:created xsi:type="dcterms:W3CDTF">2018-08-05T23:19:00Z</dcterms:created>
  <dcterms:modified xsi:type="dcterms:W3CDTF">2022-09-08T10:23:24Z</dcterms:modified>
</cp:coreProperties>
</file>