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https://berlinct-my.sharepoint.com/personal/kdelaney_berlinct_gov/Documents/Golf Course/FY22/"/>
    </mc:Choice>
  </mc:AlternateContent>
  <xr:revisionPtr revIDLastSave="0" documentId="8_{0609FA7F-7DA6-4080-A201-8872550BAA63}" xr6:coauthVersionLast="47" xr6:coauthVersionMax="47" xr10:uidLastSave="{00000000-0000-0000-0000-000000000000}"/>
  <bookViews>
    <workbookView xWindow="-108" yWindow="-108" windowWidth="23256" windowHeight="12576" tabRatio="720" xr2:uid="{00000000-000D-0000-FFFF-FFFF00000000}"/>
  </bookViews>
  <sheets>
    <sheet name="P&amp;L" sheetId="2" r:id="rId1"/>
    <sheet name="FY22" sheetId="18" r:id="rId2"/>
    <sheet name="FY21" sheetId="16" r:id="rId3"/>
    <sheet name="Procedures" sheetId="17" r:id="rId4"/>
  </sheets>
  <definedNames>
    <definedName name="_xlnm.Print_Area" localSheetId="0">'P&amp;L'!$B$1:$J$49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9" i="2" l="1"/>
  <c r="E25" i="2"/>
  <c r="G27" i="2"/>
  <c r="G26" i="2"/>
  <c r="G25" i="2"/>
  <c r="AI69" i="16"/>
  <c r="AH69" i="16"/>
  <c r="AG69" i="16"/>
  <c r="AF69" i="16"/>
  <c r="AE69" i="16"/>
  <c r="AD69" i="16"/>
  <c r="AC69" i="16"/>
  <c r="AB69" i="16"/>
  <c r="AA69" i="16"/>
  <c r="Z69" i="16"/>
  <c r="Y69" i="16"/>
  <c r="X69" i="16"/>
  <c r="AI67" i="16"/>
  <c r="AH67" i="16"/>
  <c r="AG67" i="16"/>
  <c r="AF67" i="16"/>
  <c r="AE67" i="16"/>
  <c r="AD67" i="16"/>
  <c r="AC67" i="16"/>
  <c r="AB67" i="16"/>
  <c r="AA67" i="16"/>
  <c r="Z67" i="16"/>
  <c r="Y67" i="16"/>
  <c r="X67" i="16"/>
  <c r="AI66" i="16"/>
  <c r="AH66" i="16"/>
  <c r="AG66" i="16"/>
  <c r="AF66" i="16"/>
  <c r="AE66" i="16"/>
  <c r="AD66" i="16"/>
  <c r="AC66" i="16"/>
  <c r="AB66" i="16"/>
  <c r="AA66" i="16"/>
  <c r="Z66" i="16"/>
  <c r="Y66" i="16"/>
  <c r="X66" i="16"/>
  <c r="AI65" i="16"/>
  <c r="AH65" i="16"/>
  <c r="AG65" i="16"/>
  <c r="AF65" i="16"/>
  <c r="AE65" i="16"/>
  <c r="AD65" i="16"/>
  <c r="AC65" i="16"/>
  <c r="AB65" i="16"/>
  <c r="AA65" i="16"/>
  <c r="Z65" i="16"/>
  <c r="Y65" i="16"/>
  <c r="X65" i="16"/>
  <c r="X69" i="18"/>
  <c r="AI23" i="18"/>
  <c r="AI65" i="18" s="1"/>
  <c r="AH23" i="18"/>
  <c r="AH65" i="18" s="1"/>
  <c r="AG23" i="18"/>
  <c r="AG65" i="18" s="1"/>
  <c r="AF23" i="18"/>
  <c r="AF65" i="18" s="1"/>
  <c r="AE23" i="18"/>
  <c r="AE65" i="18" s="1"/>
  <c r="AD23" i="18"/>
  <c r="AD65" i="18" s="1"/>
  <c r="AC23" i="18"/>
  <c r="AC65" i="18" s="1"/>
  <c r="AB23" i="18"/>
  <c r="AB65" i="18" s="1"/>
  <c r="AA23" i="18"/>
  <c r="AA65" i="18" s="1"/>
  <c r="Z23" i="18"/>
  <c r="Z65" i="18" s="1"/>
  <c r="Y23" i="18"/>
  <c r="Y65" i="18" s="1"/>
  <c r="X23" i="18"/>
  <c r="X65" i="18" s="1"/>
  <c r="AE61" i="16"/>
  <c r="AE56" i="16"/>
  <c r="AI55" i="16"/>
  <c r="AH55" i="16"/>
  <c r="AG55" i="16"/>
  <c r="AF55" i="16"/>
  <c r="AE55" i="16"/>
  <c r="AD55" i="16"/>
  <c r="AC55" i="16"/>
  <c r="AB55" i="16"/>
  <c r="AA55" i="16"/>
  <c r="Z55" i="16"/>
  <c r="Y55" i="16"/>
  <c r="X55" i="16"/>
  <c r="AI48" i="16"/>
  <c r="AI54" i="16" s="1"/>
  <c r="AH48" i="16"/>
  <c r="AH54" i="16" s="1"/>
  <c r="AG48" i="16"/>
  <c r="AG54" i="16" s="1"/>
  <c r="AF48" i="16"/>
  <c r="AF54" i="16" s="1"/>
  <c r="AE48" i="16"/>
  <c r="AE54" i="16" s="1"/>
  <c r="AD48" i="16"/>
  <c r="AD54" i="16" s="1"/>
  <c r="AC48" i="16"/>
  <c r="AC54" i="16" s="1"/>
  <c r="AB48" i="16"/>
  <c r="AB54" i="16" s="1"/>
  <c r="AA48" i="16"/>
  <c r="AA54" i="16" s="1"/>
  <c r="Z48" i="16"/>
  <c r="Z54" i="16" s="1"/>
  <c r="Y48" i="16"/>
  <c r="Y54" i="16" s="1"/>
  <c r="X48" i="16"/>
  <c r="X54" i="16" s="1"/>
  <c r="A48" i="16"/>
  <c r="AI47" i="16"/>
  <c r="AI57" i="16" s="1"/>
  <c r="AH47" i="16"/>
  <c r="AH57" i="16" s="1"/>
  <c r="AG47" i="16"/>
  <c r="AG57" i="16" s="1"/>
  <c r="AF47" i="16"/>
  <c r="AF57" i="16" s="1"/>
  <c r="AE47" i="16"/>
  <c r="AE57" i="16" s="1"/>
  <c r="AD47" i="16"/>
  <c r="AD57" i="16" s="1"/>
  <c r="AC47" i="16"/>
  <c r="AC57" i="16" s="1"/>
  <c r="AB47" i="16"/>
  <c r="AB57" i="16" s="1"/>
  <c r="AA47" i="16"/>
  <c r="AA57" i="16" s="1"/>
  <c r="Z47" i="16"/>
  <c r="Z57" i="16" s="1"/>
  <c r="Y47" i="16"/>
  <c r="Y57" i="16" s="1"/>
  <c r="X47" i="16"/>
  <c r="X57" i="16" s="1"/>
  <c r="A47" i="16"/>
  <c r="AI46" i="16"/>
  <c r="AI53" i="16" s="1"/>
  <c r="AH46" i="16"/>
  <c r="AH53" i="16" s="1"/>
  <c r="AG46" i="16"/>
  <c r="AG53" i="16" s="1"/>
  <c r="AF46" i="16"/>
  <c r="AF53" i="16" s="1"/>
  <c r="AE46" i="16"/>
  <c r="AE53" i="16" s="1"/>
  <c r="AD46" i="16"/>
  <c r="AD53" i="16" s="1"/>
  <c r="AC46" i="16"/>
  <c r="AC53" i="16" s="1"/>
  <c r="AB46" i="16"/>
  <c r="AB53" i="16" s="1"/>
  <c r="AA46" i="16"/>
  <c r="AA53" i="16" s="1"/>
  <c r="Z46" i="16"/>
  <c r="Z53" i="16" s="1"/>
  <c r="Y46" i="16"/>
  <c r="Y53" i="16" s="1"/>
  <c r="X46" i="16"/>
  <c r="X53" i="16" s="1"/>
  <c r="A46" i="16"/>
  <c r="AI45" i="16"/>
  <c r="AI56" i="16" s="1"/>
  <c r="AH45" i="16"/>
  <c r="AH56" i="16" s="1"/>
  <c r="AG45" i="16"/>
  <c r="AG56" i="16" s="1"/>
  <c r="AF45" i="16"/>
  <c r="AF56" i="16" s="1"/>
  <c r="AE45" i="16"/>
  <c r="AD45" i="16"/>
  <c r="AD56" i="16" s="1"/>
  <c r="AC45" i="16"/>
  <c r="AC56" i="16" s="1"/>
  <c r="AB45" i="16"/>
  <c r="AB56" i="16" s="1"/>
  <c r="AA45" i="16"/>
  <c r="AA56" i="16" s="1"/>
  <c r="Z45" i="16"/>
  <c r="Z56" i="16" s="1"/>
  <c r="Y45" i="16"/>
  <c r="Y56" i="16" s="1"/>
  <c r="X45" i="16"/>
  <c r="X56" i="16" s="1"/>
  <c r="A45" i="16"/>
  <c r="AI44" i="16"/>
  <c r="AI52" i="16" s="1"/>
  <c r="AH44" i="16"/>
  <c r="AH52" i="16" s="1"/>
  <c r="AG44" i="16"/>
  <c r="AG52" i="16" s="1"/>
  <c r="AF44" i="16"/>
  <c r="AF52" i="16" s="1"/>
  <c r="AE44" i="16"/>
  <c r="AE52" i="16" s="1"/>
  <c r="AD44" i="16"/>
  <c r="AD52" i="16" s="1"/>
  <c r="AC44" i="16"/>
  <c r="AC52" i="16" s="1"/>
  <c r="AB44" i="16"/>
  <c r="AB52" i="16" s="1"/>
  <c r="AA44" i="16"/>
  <c r="AA52" i="16" s="1"/>
  <c r="Z44" i="16"/>
  <c r="Z52" i="16" s="1"/>
  <c r="Y44" i="16"/>
  <c r="Y52" i="16" s="1"/>
  <c r="X44" i="16"/>
  <c r="X52" i="16" s="1"/>
  <c r="A44" i="16"/>
  <c r="AI43" i="16"/>
  <c r="AI86" i="16" s="1"/>
  <c r="AH43" i="16"/>
  <c r="AH86" i="16" s="1"/>
  <c r="AG43" i="16"/>
  <c r="AG86" i="16" s="1"/>
  <c r="AF43" i="16"/>
  <c r="AF86" i="16" s="1"/>
  <c r="AE43" i="16"/>
  <c r="AE86" i="16" s="1"/>
  <c r="AD43" i="16"/>
  <c r="AD86" i="16" s="1"/>
  <c r="AC43" i="16"/>
  <c r="AC86" i="16" s="1"/>
  <c r="AB43" i="16"/>
  <c r="AB86" i="16" s="1"/>
  <c r="AA43" i="16"/>
  <c r="AA86" i="16" s="1"/>
  <c r="Z43" i="16"/>
  <c r="Z86" i="16" s="1"/>
  <c r="Y43" i="16"/>
  <c r="Y86" i="16" s="1"/>
  <c r="X43" i="16"/>
  <c r="X86" i="16" s="1"/>
  <c r="A43" i="16"/>
  <c r="AI42" i="16"/>
  <c r="AI84" i="16" s="1"/>
  <c r="AH42" i="16"/>
  <c r="AH84" i="16" s="1"/>
  <c r="AG42" i="16"/>
  <c r="AG84" i="16" s="1"/>
  <c r="AF42" i="16"/>
  <c r="AF84" i="16" s="1"/>
  <c r="AE42" i="16"/>
  <c r="AE84" i="16" s="1"/>
  <c r="AD42" i="16"/>
  <c r="AD84" i="16" s="1"/>
  <c r="AC42" i="16"/>
  <c r="AC84" i="16" s="1"/>
  <c r="AB42" i="16"/>
  <c r="AB84" i="16" s="1"/>
  <c r="AA42" i="16"/>
  <c r="AA84" i="16" s="1"/>
  <c r="Z42" i="16"/>
  <c r="Z84" i="16" s="1"/>
  <c r="Y42" i="16"/>
  <c r="Y84" i="16" s="1"/>
  <c r="X42" i="16"/>
  <c r="X84" i="16" s="1"/>
  <c r="A42" i="16"/>
  <c r="AI41" i="16"/>
  <c r="AI83" i="16" s="1"/>
  <c r="AH41" i="16"/>
  <c r="AH83" i="16" s="1"/>
  <c r="AG41" i="16"/>
  <c r="AG83" i="16" s="1"/>
  <c r="AF41" i="16"/>
  <c r="AF83" i="16" s="1"/>
  <c r="AE41" i="16"/>
  <c r="AE83" i="16" s="1"/>
  <c r="AD41" i="16"/>
  <c r="AD83" i="16" s="1"/>
  <c r="AC41" i="16"/>
  <c r="AC83" i="16" s="1"/>
  <c r="AB41" i="16"/>
  <c r="AB83" i="16" s="1"/>
  <c r="AA41" i="16"/>
  <c r="AA83" i="16" s="1"/>
  <c r="Z41" i="16"/>
  <c r="Z83" i="16" s="1"/>
  <c r="Y41" i="16"/>
  <c r="Y83" i="16" s="1"/>
  <c r="X41" i="16"/>
  <c r="X83" i="16" s="1"/>
  <c r="A41" i="16"/>
  <c r="AI40" i="16"/>
  <c r="AI82" i="16" s="1"/>
  <c r="AH40" i="16"/>
  <c r="AH82" i="16" s="1"/>
  <c r="AG40" i="16"/>
  <c r="AG82" i="16" s="1"/>
  <c r="AF40" i="16"/>
  <c r="AF82" i="16" s="1"/>
  <c r="AE40" i="16"/>
  <c r="AE82" i="16" s="1"/>
  <c r="AD40" i="16"/>
  <c r="AD82" i="16" s="1"/>
  <c r="AC40" i="16"/>
  <c r="AC82" i="16" s="1"/>
  <c r="AB40" i="16"/>
  <c r="AB82" i="16" s="1"/>
  <c r="AA40" i="16"/>
  <c r="AA82" i="16" s="1"/>
  <c r="Z40" i="16"/>
  <c r="Z82" i="16" s="1"/>
  <c r="Y40" i="16"/>
  <c r="Y82" i="16" s="1"/>
  <c r="X40" i="16"/>
  <c r="X82" i="16" s="1"/>
  <c r="A40" i="16"/>
  <c r="AI39" i="16"/>
  <c r="AI81" i="16" s="1"/>
  <c r="AH39" i="16"/>
  <c r="AH81" i="16" s="1"/>
  <c r="AG39" i="16"/>
  <c r="AG81" i="16" s="1"/>
  <c r="AF39" i="16"/>
  <c r="AF81" i="16" s="1"/>
  <c r="AE39" i="16"/>
  <c r="AE81" i="16" s="1"/>
  <c r="AD39" i="16"/>
  <c r="AD81" i="16" s="1"/>
  <c r="AC39" i="16"/>
  <c r="AC81" i="16" s="1"/>
  <c r="AB39" i="16"/>
  <c r="AB81" i="16" s="1"/>
  <c r="AA39" i="16"/>
  <c r="AA81" i="16" s="1"/>
  <c r="Z39" i="16"/>
  <c r="Z81" i="16" s="1"/>
  <c r="Y39" i="16"/>
  <c r="Y81" i="16" s="1"/>
  <c r="X39" i="16"/>
  <c r="X81" i="16" s="1"/>
  <c r="A39" i="16"/>
  <c r="AI38" i="16"/>
  <c r="AI80" i="16" s="1"/>
  <c r="AH38" i="16"/>
  <c r="AH80" i="16" s="1"/>
  <c r="AG38" i="16"/>
  <c r="AG80" i="16" s="1"/>
  <c r="AF38" i="16"/>
  <c r="AF80" i="16" s="1"/>
  <c r="AE38" i="16"/>
  <c r="AE80" i="16" s="1"/>
  <c r="AD38" i="16"/>
  <c r="AD80" i="16" s="1"/>
  <c r="AC38" i="16"/>
  <c r="AC80" i="16" s="1"/>
  <c r="AB38" i="16"/>
  <c r="AB80" i="16" s="1"/>
  <c r="AA38" i="16"/>
  <c r="AA80" i="16" s="1"/>
  <c r="Z38" i="16"/>
  <c r="Z80" i="16" s="1"/>
  <c r="Y38" i="16"/>
  <c r="Y80" i="16" s="1"/>
  <c r="X38" i="16"/>
  <c r="X80" i="16" s="1"/>
  <c r="A38" i="16"/>
  <c r="AI37" i="16"/>
  <c r="AI79" i="16" s="1"/>
  <c r="AH37" i="16"/>
  <c r="AH79" i="16" s="1"/>
  <c r="AG37" i="16"/>
  <c r="AG79" i="16" s="1"/>
  <c r="AF37" i="16"/>
  <c r="AF79" i="16" s="1"/>
  <c r="AE37" i="16"/>
  <c r="AE79" i="16" s="1"/>
  <c r="AD37" i="16"/>
  <c r="AD79" i="16" s="1"/>
  <c r="AC37" i="16"/>
  <c r="AC79" i="16" s="1"/>
  <c r="AB37" i="16"/>
  <c r="AB79" i="16" s="1"/>
  <c r="AA37" i="16"/>
  <c r="AA79" i="16" s="1"/>
  <c r="Z37" i="16"/>
  <c r="Z79" i="16" s="1"/>
  <c r="Y37" i="16"/>
  <c r="Y79" i="16" s="1"/>
  <c r="X37" i="16"/>
  <c r="X79" i="16" s="1"/>
  <c r="A37" i="16"/>
  <c r="AI36" i="16"/>
  <c r="AI78" i="16" s="1"/>
  <c r="AH36" i="16"/>
  <c r="AH78" i="16" s="1"/>
  <c r="AG36" i="16"/>
  <c r="AG78" i="16" s="1"/>
  <c r="AF36" i="16"/>
  <c r="AF78" i="16" s="1"/>
  <c r="AE36" i="16"/>
  <c r="AE78" i="16" s="1"/>
  <c r="AD36" i="16"/>
  <c r="AD78" i="16" s="1"/>
  <c r="AC36" i="16"/>
  <c r="AC78" i="16" s="1"/>
  <c r="AB36" i="16"/>
  <c r="AB78" i="16" s="1"/>
  <c r="AA36" i="16"/>
  <c r="AA78" i="16" s="1"/>
  <c r="Z36" i="16"/>
  <c r="Z78" i="16" s="1"/>
  <c r="Y36" i="16"/>
  <c r="Y78" i="16" s="1"/>
  <c r="X36" i="16"/>
  <c r="X78" i="16" s="1"/>
  <c r="A36" i="16"/>
  <c r="AI35" i="16"/>
  <c r="AI77" i="16" s="1"/>
  <c r="AH35" i="16"/>
  <c r="AH77" i="16" s="1"/>
  <c r="AG35" i="16"/>
  <c r="AG77" i="16" s="1"/>
  <c r="AF35" i="16"/>
  <c r="AF77" i="16" s="1"/>
  <c r="AE35" i="16"/>
  <c r="AE77" i="16" s="1"/>
  <c r="AD35" i="16"/>
  <c r="AD77" i="16" s="1"/>
  <c r="AC35" i="16"/>
  <c r="AC77" i="16" s="1"/>
  <c r="AB35" i="16"/>
  <c r="AB77" i="16" s="1"/>
  <c r="AA35" i="16"/>
  <c r="AA77" i="16" s="1"/>
  <c r="Z35" i="16"/>
  <c r="Z77" i="16" s="1"/>
  <c r="Y35" i="16"/>
  <c r="Y77" i="16" s="1"/>
  <c r="X35" i="16"/>
  <c r="X77" i="16" s="1"/>
  <c r="A35" i="16"/>
  <c r="AI34" i="16"/>
  <c r="AI76" i="16" s="1"/>
  <c r="AH34" i="16"/>
  <c r="AH76" i="16" s="1"/>
  <c r="AG34" i="16"/>
  <c r="AG76" i="16" s="1"/>
  <c r="AF34" i="16"/>
  <c r="AF76" i="16" s="1"/>
  <c r="AE34" i="16"/>
  <c r="AE76" i="16" s="1"/>
  <c r="AD34" i="16"/>
  <c r="AD76" i="16" s="1"/>
  <c r="AC34" i="16"/>
  <c r="AC76" i="16" s="1"/>
  <c r="AB34" i="16"/>
  <c r="AB76" i="16" s="1"/>
  <c r="AA34" i="16"/>
  <c r="AA76" i="16" s="1"/>
  <c r="Z34" i="16"/>
  <c r="Z76" i="16" s="1"/>
  <c r="Y34" i="16"/>
  <c r="Y76" i="16" s="1"/>
  <c r="X34" i="16"/>
  <c r="X76" i="16" s="1"/>
  <c r="A34" i="16"/>
  <c r="AI33" i="16"/>
  <c r="AI75" i="16" s="1"/>
  <c r="AH33" i="16"/>
  <c r="AH75" i="16" s="1"/>
  <c r="AG33" i="16"/>
  <c r="AG75" i="16" s="1"/>
  <c r="AF33" i="16"/>
  <c r="AF75" i="16" s="1"/>
  <c r="AE33" i="16"/>
  <c r="AE75" i="16" s="1"/>
  <c r="AD33" i="16"/>
  <c r="AD75" i="16" s="1"/>
  <c r="AC33" i="16"/>
  <c r="AC75" i="16" s="1"/>
  <c r="AB33" i="16"/>
  <c r="AB75" i="16" s="1"/>
  <c r="AA33" i="16"/>
  <c r="AA75" i="16" s="1"/>
  <c r="Z33" i="16"/>
  <c r="Z75" i="16" s="1"/>
  <c r="Y33" i="16"/>
  <c r="Y75" i="16" s="1"/>
  <c r="X33" i="16"/>
  <c r="X75" i="16" s="1"/>
  <c r="A33" i="16"/>
  <c r="AI32" i="16"/>
  <c r="AI74" i="16" s="1"/>
  <c r="AH32" i="16"/>
  <c r="AH74" i="16" s="1"/>
  <c r="AG32" i="16"/>
  <c r="AG74" i="16" s="1"/>
  <c r="AF32" i="16"/>
  <c r="AF74" i="16" s="1"/>
  <c r="AE32" i="16"/>
  <c r="AE74" i="16" s="1"/>
  <c r="AD32" i="16"/>
  <c r="AD74" i="16" s="1"/>
  <c r="AC32" i="16"/>
  <c r="AC74" i="16" s="1"/>
  <c r="AB32" i="16"/>
  <c r="AB74" i="16" s="1"/>
  <c r="AA32" i="16"/>
  <c r="AA74" i="16" s="1"/>
  <c r="Z32" i="16"/>
  <c r="Z74" i="16" s="1"/>
  <c r="Y32" i="16"/>
  <c r="Y74" i="16" s="1"/>
  <c r="X32" i="16"/>
  <c r="X74" i="16" s="1"/>
  <c r="A32" i="16"/>
  <c r="AI31" i="16"/>
  <c r="AI73" i="16" s="1"/>
  <c r="AH31" i="16"/>
  <c r="AH73" i="16" s="1"/>
  <c r="AG31" i="16"/>
  <c r="AG73" i="16" s="1"/>
  <c r="AF31" i="16"/>
  <c r="AF73" i="16" s="1"/>
  <c r="AE31" i="16"/>
  <c r="AE73" i="16" s="1"/>
  <c r="AD31" i="16"/>
  <c r="AD73" i="16" s="1"/>
  <c r="AC31" i="16"/>
  <c r="AC73" i="16" s="1"/>
  <c r="AB31" i="16"/>
  <c r="AB73" i="16" s="1"/>
  <c r="AA31" i="16"/>
  <c r="AA73" i="16" s="1"/>
  <c r="Z31" i="16"/>
  <c r="Z73" i="16" s="1"/>
  <c r="Y31" i="16"/>
  <c r="Y73" i="16" s="1"/>
  <c r="X31" i="16"/>
  <c r="X73" i="16" s="1"/>
  <c r="A31" i="16"/>
  <c r="AI30" i="16"/>
  <c r="AI72" i="16" s="1"/>
  <c r="AH30" i="16"/>
  <c r="AH72" i="16" s="1"/>
  <c r="AG30" i="16"/>
  <c r="AG72" i="16" s="1"/>
  <c r="AF30" i="16"/>
  <c r="AF72" i="16" s="1"/>
  <c r="AE30" i="16"/>
  <c r="AE72" i="16" s="1"/>
  <c r="AD30" i="16"/>
  <c r="AD72" i="16" s="1"/>
  <c r="AC30" i="16"/>
  <c r="AC72" i="16" s="1"/>
  <c r="AB30" i="16"/>
  <c r="AB72" i="16" s="1"/>
  <c r="AA30" i="16"/>
  <c r="AA72" i="16" s="1"/>
  <c r="Z30" i="16"/>
  <c r="Z72" i="16" s="1"/>
  <c r="Y30" i="16"/>
  <c r="Y72" i="16" s="1"/>
  <c r="X30" i="16"/>
  <c r="X72" i="16" s="1"/>
  <c r="A30" i="16"/>
  <c r="AI29" i="16"/>
  <c r="AI71" i="16" s="1"/>
  <c r="AH29" i="16"/>
  <c r="AH71" i="16" s="1"/>
  <c r="AG29" i="16"/>
  <c r="AG71" i="16" s="1"/>
  <c r="AF29" i="16"/>
  <c r="AF71" i="16" s="1"/>
  <c r="AE29" i="16"/>
  <c r="AE71" i="16" s="1"/>
  <c r="AD29" i="16"/>
  <c r="AD71" i="16" s="1"/>
  <c r="AC29" i="16"/>
  <c r="AC71" i="16" s="1"/>
  <c r="AB29" i="16"/>
  <c r="AB71" i="16" s="1"/>
  <c r="AA29" i="16"/>
  <c r="AA71" i="16" s="1"/>
  <c r="Z29" i="16"/>
  <c r="Z71" i="16" s="1"/>
  <c r="Y29" i="16"/>
  <c r="Y71" i="16" s="1"/>
  <c r="X29" i="16"/>
  <c r="X71" i="16" s="1"/>
  <c r="A29" i="16"/>
  <c r="AI28" i="16"/>
  <c r="AI70" i="16" s="1"/>
  <c r="AH28" i="16"/>
  <c r="AH70" i="16" s="1"/>
  <c r="AG28" i="16"/>
  <c r="AG70" i="16" s="1"/>
  <c r="AF28" i="16"/>
  <c r="AF70" i="16" s="1"/>
  <c r="AE28" i="16"/>
  <c r="AE70" i="16" s="1"/>
  <c r="AD28" i="16"/>
  <c r="AD70" i="16" s="1"/>
  <c r="AC28" i="16"/>
  <c r="AC70" i="16" s="1"/>
  <c r="AB28" i="16"/>
  <c r="AB70" i="16" s="1"/>
  <c r="AA28" i="16"/>
  <c r="AA70" i="16" s="1"/>
  <c r="Z28" i="16"/>
  <c r="Z70" i="16" s="1"/>
  <c r="Y28" i="16"/>
  <c r="Y70" i="16" s="1"/>
  <c r="X28" i="16"/>
  <c r="X70" i="16" s="1"/>
  <c r="A28" i="16"/>
  <c r="AI27" i="16"/>
  <c r="AH27" i="16"/>
  <c r="AG27" i="16"/>
  <c r="AF27" i="16"/>
  <c r="AE27" i="16"/>
  <c r="AD27" i="16"/>
  <c r="AC27" i="16"/>
  <c r="AB27" i="16"/>
  <c r="AA27" i="16"/>
  <c r="Z27" i="16"/>
  <c r="Y27" i="16"/>
  <c r="X27" i="16"/>
  <c r="AI26" i="16"/>
  <c r="AI68" i="16" s="1"/>
  <c r="AH26" i="16"/>
  <c r="AH68" i="16" s="1"/>
  <c r="AG26" i="16"/>
  <c r="AG68" i="16" s="1"/>
  <c r="AF26" i="16"/>
  <c r="AF68" i="16" s="1"/>
  <c r="AE26" i="16"/>
  <c r="AE68" i="16" s="1"/>
  <c r="AD26" i="16"/>
  <c r="AD68" i="16" s="1"/>
  <c r="AC26" i="16"/>
  <c r="AC68" i="16" s="1"/>
  <c r="AB26" i="16"/>
  <c r="AB68" i="16" s="1"/>
  <c r="AA26" i="16"/>
  <c r="AA68" i="16" s="1"/>
  <c r="Z26" i="16"/>
  <c r="Z68" i="16" s="1"/>
  <c r="Y26" i="16"/>
  <c r="Y68" i="16" s="1"/>
  <c r="X26" i="16"/>
  <c r="X68" i="16" s="1"/>
  <c r="A26" i="16"/>
  <c r="AI25" i="16"/>
  <c r="AH25" i="16"/>
  <c r="AG25" i="16"/>
  <c r="AF25" i="16"/>
  <c r="AE25" i="16"/>
  <c r="AD25" i="16"/>
  <c r="AC25" i="16"/>
  <c r="AB25" i="16"/>
  <c r="AA25" i="16"/>
  <c r="Z25" i="16"/>
  <c r="Y25" i="16"/>
  <c r="X25" i="16"/>
  <c r="A25" i="16"/>
  <c r="AI24" i="16"/>
  <c r="AH24" i="16"/>
  <c r="AG24" i="16"/>
  <c r="AF24" i="16"/>
  <c r="AE24" i="16"/>
  <c r="AD24" i="16"/>
  <c r="AC24" i="16"/>
  <c r="AB24" i="16"/>
  <c r="AA24" i="16"/>
  <c r="Z24" i="16"/>
  <c r="Y24" i="16"/>
  <c r="X24" i="16"/>
  <c r="A24" i="16"/>
  <c r="AI22" i="16"/>
  <c r="AI64" i="16" s="1"/>
  <c r="AH22" i="16"/>
  <c r="AH64" i="16" s="1"/>
  <c r="AG22" i="16"/>
  <c r="AG64" i="16" s="1"/>
  <c r="AF22" i="16"/>
  <c r="AF64" i="16" s="1"/>
  <c r="AE22" i="16"/>
  <c r="AE64" i="16" s="1"/>
  <c r="AD22" i="16"/>
  <c r="AD64" i="16" s="1"/>
  <c r="AC22" i="16"/>
  <c r="AC64" i="16" s="1"/>
  <c r="AB22" i="16"/>
  <c r="AB64" i="16" s="1"/>
  <c r="AA22" i="16"/>
  <c r="AA64" i="16" s="1"/>
  <c r="Z22" i="16"/>
  <c r="Z64" i="16" s="1"/>
  <c r="Y22" i="16"/>
  <c r="Y64" i="16" s="1"/>
  <c r="X22" i="16"/>
  <c r="X64" i="16" s="1"/>
  <c r="A22" i="16"/>
  <c r="AI21" i="16"/>
  <c r="AI63" i="16" s="1"/>
  <c r="AH21" i="16"/>
  <c r="AH63" i="16" s="1"/>
  <c r="AG21" i="16"/>
  <c r="AG63" i="16" s="1"/>
  <c r="AF21" i="16"/>
  <c r="AF63" i="16" s="1"/>
  <c r="AE21" i="16"/>
  <c r="AE63" i="16" s="1"/>
  <c r="AD21" i="16"/>
  <c r="AD63" i="16" s="1"/>
  <c r="AC21" i="16"/>
  <c r="AC63" i="16" s="1"/>
  <c r="AB21" i="16"/>
  <c r="AB63" i="16" s="1"/>
  <c r="AA21" i="16"/>
  <c r="AA63" i="16" s="1"/>
  <c r="Z21" i="16"/>
  <c r="Z63" i="16" s="1"/>
  <c r="Y21" i="16"/>
  <c r="Y63" i="16" s="1"/>
  <c r="X21" i="16"/>
  <c r="X63" i="16" s="1"/>
  <c r="A21" i="16"/>
  <c r="AI20" i="16"/>
  <c r="AI62" i="16" s="1"/>
  <c r="AH20" i="16"/>
  <c r="AH62" i="16" s="1"/>
  <c r="AG20" i="16"/>
  <c r="AG62" i="16" s="1"/>
  <c r="AF20" i="16"/>
  <c r="AF62" i="16" s="1"/>
  <c r="AE20" i="16"/>
  <c r="AE62" i="16" s="1"/>
  <c r="AD20" i="16"/>
  <c r="AD62" i="16" s="1"/>
  <c r="AC20" i="16"/>
  <c r="AC62" i="16" s="1"/>
  <c r="AB20" i="16"/>
  <c r="AB62" i="16" s="1"/>
  <c r="AA20" i="16"/>
  <c r="AA62" i="16" s="1"/>
  <c r="Z20" i="16"/>
  <c r="Z62" i="16" s="1"/>
  <c r="Y20" i="16"/>
  <c r="Y62" i="16" s="1"/>
  <c r="X20" i="16"/>
  <c r="X62" i="16" s="1"/>
  <c r="A20" i="16"/>
  <c r="AI19" i="16"/>
  <c r="AI61" i="16" s="1"/>
  <c r="AH19" i="16"/>
  <c r="AH61" i="16" s="1"/>
  <c r="AG19" i="16"/>
  <c r="AG61" i="16" s="1"/>
  <c r="AF19" i="16"/>
  <c r="AF61" i="16" s="1"/>
  <c r="AE19" i="16"/>
  <c r="AD19" i="16"/>
  <c r="AD61" i="16" s="1"/>
  <c r="AC19" i="16"/>
  <c r="AC61" i="16" s="1"/>
  <c r="AB19" i="16"/>
  <c r="AB61" i="16" s="1"/>
  <c r="AA19" i="16"/>
  <c r="AA61" i="16" s="1"/>
  <c r="Z19" i="16"/>
  <c r="Z61" i="16" s="1"/>
  <c r="Y19" i="16"/>
  <c r="Y61" i="16" s="1"/>
  <c r="X19" i="16"/>
  <c r="X61" i="16" s="1"/>
  <c r="A19" i="16"/>
  <c r="AI18" i="16"/>
  <c r="AI60" i="16" s="1"/>
  <c r="AH18" i="16"/>
  <c r="AH60" i="16" s="1"/>
  <c r="AG18" i="16"/>
  <c r="AG60" i="16" s="1"/>
  <c r="AF18" i="16"/>
  <c r="AF60" i="16" s="1"/>
  <c r="AE18" i="16"/>
  <c r="AE60" i="16" s="1"/>
  <c r="AD18" i="16"/>
  <c r="AD60" i="16" s="1"/>
  <c r="AC18" i="16"/>
  <c r="AC60" i="16" s="1"/>
  <c r="AB18" i="16"/>
  <c r="AB60" i="16" s="1"/>
  <c r="AA18" i="16"/>
  <c r="AA60" i="16" s="1"/>
  <c r="Z18" i="16"/>
  <c r="Z60" i="16" s="1"/>
  <c r="Y18" i="16"/>
  <c r="Y60" i="16" s="1"/>
  <c r="X18" i="16"/>
  <c r="X60" i="16" s="1"/>
  <c r="A18" i="16"/>
  <c r="AI17" i="16"/>
  <c r="AH17" i="16"/>
  <c r="AG17" i="16"/>
  <c r="AF17" i="16"/>
  <c r="AE17" i="16"/>
  <c r="AD17" i="16"/>
  <c r="AC17" i="16"/>
  <c r="AB17" i="16"/>
  <c r="AA17" i="16"/>
  <c r="Z17" i="16"/>
  <c r="Y17" i="16"/>
  <c r="X17" i="16"/>
  <c r="A17" i="16"/>
  <c r="AI16" i="16"/>
  <c r="AH16" i="16"/>
  <c r="AG16" i="16"/>
  <c r="AF16" i="16"/>
  <c r="AE16" i="16"/>
  <c r="AD16" i="16"/>
  <c r="AC16" i="16"/>
  <c r="AB16" i="16"/>
  <c r="AA16" i="16"/>
  <c r="Z16" i="16"/>
  <c r="Y16" i="16"/>
  <c r="X16" i="16"/>
  <c r="A16" i="16"/>
  <c r="AI15" i="16"/>
  <c r="AH15" i="16"/>
  <c r="AG15" i="16"/>
  <c r="AF15" i="16"/>
  <c r="AE15" i="16"/>
  <c r="AD15" i="16"/>
  <c r="AC15" i="16"/>
  <c r="AB15" i="16"/>
  <c r="AA15" i="16"/>
  <c r="Z15" i="16"/>
  <c r="Y15" i="16"/>
  <c r="X15" i="16"/>
  <c r="A15" i="16"/>
  <c r="AI14" i="16"/>
  <c r="AH14" i="16"/>
  <c r="AG14" i="16"/>
  <c r="AF14" i="16"/>
  <c r="AE14" i="16"/>
  <c r="AD14" i="16"/>
  <c r="AC14" i="16"/>
  <c r="AB14" i="16"/>
  <c r="AA14" i="16"/>
  <c r="Z14" i="16"/>
  <c r="Y14" i="16"/>
  <c r="X14" i="16"/>
  <c r="A14" i="16"/>
  <c r="AI13" i="16"/>
  <c r="AH13" i="16"/>
  <c r="AG13" i="16"/>
  <c r="AF13" i="16"/>
  <c r="AE13" i="16"/>
  <c r="AD13" i="16"/>
  <c r="AC13" i="16"/>
  <c r="AB13" i="16"/>
  <c r="AA13" i="16"/>
  <c r="Z13" i="16"/>
  <c r="Y13" i="16"/>
  <c r="X13" i="16"/>
  <c r="A13" i="16"/>
  <c r="AI12" i="16"/>
  <c r="AH12" i="16"/>
  <c r="AG12" i="16"/>
  <c r="AF12" i="16"/>
  <c r="AE12" i="16"/>
  <c r="AD12" i="16"/>
  <c r="AC12" i="16"/>
  <c r="AB12" i="16"/>
  <c r="AA12" i="16"/>
  <c r="Z12" i="16"/>
  <c r="Y12" i="16"/>
  <c r="X12" i="16"/>
  <c r="A12" i="16"/>
  <c r="AI11" i="16"/>
  <c r="AH11" i="16"/>
  <c r="AG11" i="16"/>
  <c r="AF11" i="16"/>
  <c r="AE11" i="16"/>
  <c r="AD11" i="16"/>
  <c r="AC11" i="16"/>
  <c r="AB11" i="16"/>
  <c r="AA11" i="16"/>
  <c r="Z11" i="16"/>
  <c r="Y11" i="16"/>
  <c r="X11" i="16"/>
  <c r="A11" i="16"/>
  <c r="AI10" i="16"/>
  <c r="AH10" i="16"/>
  <c r="AG10" i="16"/>
  <c r="AF10" i="16"/>
  <c r="AE10" i="16"/>
  <c r="AD10" i="16"/>
  <c r="AC10" i="16"/>
  <c r="AB10" i="16"/>
  <c r="AA10" i="16"/>
  <c r="Z10" i="16"/>
  <c r="Y10" i="16"/>
  <c r="X10" i="16"/>
  <c r="A10" i="16"/>
  <c r="AI9" i="16"/>
  <c r="AH9" i="16"/>
  <c r="AG9" i="16"/>
  <c r="AF9" i="16"/>
  <c r="AE9" i="16"/>
  <c r="AD9" i="16"/>
  <c r="AC9" i="16"/>
  <c r="AB9" i="16"/>
  <c r="AA9" i="16"/>
  <c r="Z9" i="16"/>
  <c r="Y9" i="16"/>
  <c r="X9" i="16"/>
  <c r="A9" i="16"/>
  <c r="AI8" i="16"/>
  <c r="AH8" i="16"/>
  <c r="AG8" i="16"/>
  <c r="AF8" i="16"/>
  <c r="AE8" i="16"/>
  <c r="AD8" i="16"/>
  <c r="AC8" i="16"/>
  <c r="AB8" i="16"/>
  <c r="AA8" i="16"/>
  <c r="Z8" i="16"/>
  <c r="Y8" i="16"/>
  <c r="X8" i="16"/>
  <c r="A8" i="16"/>
  <c r="AI7" i="16"/>
  <c r="AH7" i="16"/>
  <c r="AG7" i="16"/>
  <c r="AF7" i="16"/>
  <c r="AE7" i="16"/>
  <c r="AD7" i="16"/>
  <c r="AC7" i="16"/>
  <c r="AB7" i="16"/>
  <c r="AA7" i="16"/>
  <c r="Z7" i="16"/>
  <c r="Y7" i="16"/>
  <c r="X7" i="16"/>
  <c r="A7" i="16"/>
  <c r="AI6" i="16"/>
  <c r="AH6" i="16"/>
  <c r="AG6" i="16"/>
  <c r="AF6" i="16"/>
  <c r="AE6" i="16"/>
  <c r="AD6" i="16"/>
  <c r="AC6" i="16"/>
  <c r="AB6" i="16"/>
  <c r="AA6" i="16"/>
  <c r="Z6" i="16"/>
  <c r="Y6" i="16"/>
  <c r="X6" i="16"/>
  <c r="A6" i="16"/>
  <c r="AI5" i="16"/>
  <c r="AH5" i="16"/>
  <c r="AG5" i="16"/>
  <c r="AF5" i="16"/>
  <c r="AE5" i="16"/>
  <c r="AD5" i="16"/>
  <c r="AC5" i="16"/>
  <c r="AB5" i="16"/>
  <c r="AA5" i="16"/>
  <c r="Z5" i="16"/>
  <c r="Y5" i="16"/>
  <c r="X5" i="16"/>
  <c r="A5" i="16"/>
  <c r="AI4" i="16"/>
  <c r="AH4" i="16"/>
  <c r="AG4" i="16"/>
  <c r="AF4" i="16"/>
  <c r="AE4" i="16"/>
  <c r="AD4" i="16"/>
  <c r="AC4" i="16"/>
  <c r="AB4" i="16"/>
  <c r="AA4" i="16"/>
  <c r="Z4" i="16"/>
  <c r="Y4" i="16"/>
  <c r="X4" i="16"/>
  <c r="A4" i="16"/>
  <c r="AI3" i="16"/>
  <c r="AH3" i="16"/>
  <c r="AG3" i="16"/>
  <c r="AF3" i="16"/>
  <c r="AE3" i="16"/>
  <c r="AD3" i="16"/>
  <c r="AC3" i="16"/>
  <c r="AB3" i="16"/>
  <c r="AA3" i="16"/>
  <c r="Z3" i="16"/>
  <c r="Y3" i="16"/>
  <c r="X3" i="16"/>
  <c r="A3" i="16"/>
  <c r="AI2" i="16"/>
  <c r="AH2" i="16"/>
  <c r="AG2" i="16"/>
  <c r="AF2" i="16"/>
  <c r="AE2" i="16"/>
  <c r="AD2" i="16"/>
  <c r="AC2" i="16"/>
  <c r="AB2" i="16"/>
  <c r="AA2" i="16"/>
  <c r="Z2" i="16"/>
  <c r="Y2" i="16"/>
  <c r="X2" i="16"/>
  <c r="A2" i="16"/>
  <c r="I25" i="2" l="1"/>
  <c r="AD59" i="16"/>
  <c r="AE59" i="16"/>
  <c r="AF58" i="16"/>
  <c r="AF59" i="16"/>
  <c r="AE58" i="16"/>
  <c r="AG58" i="16"/>
  <c r="AG59" i="16"/>
  <c r="AH58" i="16"/>
  <c r="AH59" i="16"/>
  <c r="AH88" i="16" s="1"/>
  <c r="AI58" i="16"/>
  <c r="AI59" i="16"/>
  <c r="X58" i="16"/>
  <c r="X59" i="16"/>
  <c r="Y58" i="16"/>
  <c r="Y59" i="16"/>
  <c r="Z58" i="16"/>
  <c r="Z59" i="16"/>
  <c r="AA58" i="16"/>
  <c r="AA59" i="16"/>
  <c r="AB58" i="16"/>
  <c r="AB59" i="16"/>
  <c r="AC58" i="16"/>
  <c r="AC59" i="16"/>
  <c r="AD58" i="16"/>
  <c r="AA27" i="18"/>
  <c r="AA69" i="18" s="1"/>
  <c r="AB27" i="18"/>
  <c r="AB69" i="18" s="1"/>
  <c r="E29" i="2" s="1"/>
  <c r="I29" i="2" s="1"/>
  <c r="AC27" i="18"/>
  <c r="AC69" i="18" s="1"/>
  <c r="AD27" i="18"/>
  <c r="AD69" i="18" s="1"/>
  <c r="AE27" i="18"/>
  <c r="AE69" i="18" s="1"/>
  <c r="AF27" i="18"/>
  <c r="AF69" i="18" s="1"/>
  <c r="AG27" i="18"/>
  <c r="AG69" i="18" s="1"/>
  <c r="AH27" i="18"/>
  <c r="AH69" i="18" s="1"/>
  <c r="AI27" i="18"/>
  <c r="AI69" i="18" s="1"/>
  <c r="Z27" i="18"/>
  <c r="Z69" i="18" s="1"/>
  <c r="Y27" i="18"/>
  <c r="Y69" i="18" s="1"/>
  <c r="X27" i="18"/>
  <c r="X88" i="16" l="1"/>
  <c r="AA88" i="16"/>
  <c r="AG88" i="16"/>
  <c r="Z88" i="16"/>
  <c r="AF88" i="16"/>
  <c r="AD88" i="16"/>
  <c r="AC88" i="16"/>
  <c r="AE88" i="16"/>
  <c r="Y88" i="16"/>
  <c r="AB88" i="16"/>
  <c r="AI88" i="16"/>
  <c r="G12" i="2"/>
  <c r="AI55" i="18"/>
  <c r="AH55" i="18"/>
  <c r="AG55" i="18"/>
  <c r="AF55" i="18"/>
  <c r="AE55" i="18"/>
  <c r="AD55" i="18"/>
  <c r="AC55" i="18"/>
  <c r="AB55" i="18"/>
  <c r="AA55" i="18"/>
  <c r="E12" i="2" s="1"/>
  <c r="Z55" i="18"/>
  <c r="Y55" i="18"/>
  <c r="X55" i="18"/>
  <c r="AI48" i="18"/>
  <c r="AI54" i="18" s="1"/>
  <c r="AH48" i="18"/>
  <c r="AH54" i="18" s="1"/>
  <c r="AG48" i="18"/>
  <c r="AG54" i="18" s="1"/>
  <c r="AF48" i="18"/>
  <c r="AF54" i="18" s="1"/>
  <c r="AE48" i="18"/>
  <c r="AE54" i="18" s="1"/>
  <c r="AD48" i="18"/>
  <c r="AD54" i="18" s="1"/>
  <c r="AC48" i="18"/>
  <c r="AC54" i="18" s="1"/>
  <c r="AB48" i="18"/>
  <c r="AB54" i="18" s="1"/>
  <c r="AA48" i="18"/>
  <c r="AA54" i="18" s="1"/>
  <c r="Z48" i="18"/>
  <c r="Z54" i="18" s="1"/>
  <c r="Y48" i="18"/>
  <c r="Y54" i="18" s="1"/>
  <c r="X48" i="18"/>
  <c r="X54" i="18" s="1"/>
  <c r="A48" i="18"/>
  <c r="AI47" i="18"/>
  <c r="AI57" i="18" s="1"/>
  <c r="AH47" i="18"/>
  <c r="AH57" i="18" s="1"/>
  <c r="AG47" i="18"/>
  <c r="AG57" i="18" s="1"/>
  <c r="AF47" i="18"/>
  <c r="AF57" i="18" s="1"/>
  <c r="AE47" i="18"/>
  <c r="AE57" i="18" s="1"/>
  <c r="AD47" i="18"/>
  <c r="AD57" i="18" s="1"/>
  <c r="AC47" i="18"/>
  <c r="AC57" i="18" s="1"/>
  <c r="AB47" i="18"/>
  <c r="AB57" i="18" s="1"/>
  <c r="AA47" i="18"/>
  <c r="AA57" i="18" s="1"/>
  <c r="Z47" i="18"/>
  <c r="Z57" i="18" s="1"/>
  <c r="Y47" i="18"/>
  <c r="Y57" i="18" s="1"/>
  <c r="X47" i="18"/>
  <c r="X57" i="18" s="1"/>
  <c r="A47" i="18"/>
  <c r="AI46" i="18"/>
  <c r="AI53" i="18" s="1"/>
  <c r="AH46" i="18"/>
  <c r="AH53" i="18" s="1"/>
  <c r="AG46" i="18"/>
  <c r="AG53" i="18" s="1"/>
  <c r="AF46" i="18"/>
  <c r="AF53" i="18" s="1"/>
  <c r="AE46" i="18"/>
  <c r="AE53" i="18" s="1"/>
  <c r="AD46" i="18"/>
  <c r="AD53" i="18" s="1"/>
  <c r="AC46" i="18"/>
  <c r="AC53" i="18" s="1"/>
  <c r="AB46" i="18"/>
  <c r="AB53" i="18" s="1"/>
  <c r="AA46" i="18"/>
  <c r="AA53" i="18" s="1"/>
  <c r="Z46" i="18"/>
  <c r="Z53" i="18" s="1"/>
  <c r="Y46" i="18"/>
  <c r="Y53" i="18" s="1"/>
  <c r="X46" i="18"/>
  <c r="X53" i="18" s="1"/>
  <c r="A46" i="18"/>
  <c r="AI45" i="18"/>
  <c r="AI56" i="18" s="1"/>
  <c r="AH45" i="18"/>
  <c r="AH56" i="18" s="1"/>
  <c r="AG45" i="18"/>
  <c r="AG56" i="18" s="1"/>
  <c r="AF45" i="18"/>
  <c r="AF56" i="18" s="1"/>
  <c r="AE45" i="18"/>
  <c r="AE56" i="18" s="1"/>
  <c r="AD45" i="18"/>
  <c r="AD56" i="18" s="1"/>
  <c r="AC45" i="18"/>
  <c r="AC56" i="18" s="1"/>
  <c r="AB45" i="18"/>
  <c r="AB56" i="18" s="1"/>
  <c r="AA45" i="18"/>
  <c r="AA56" i="18" s="1"/>
  <c r="Z45" i="18"/>
  <c r="Z56" i="18" s="1"/>
  <c r="Y45" i="18"/>
  <c r="Y56" i="18" s="1"/>
  <c r="X45" i="18"/>
  <c r="X56" i="18" s="1"/>
  <c r="A45" i="18"/>
  <c r="AI44" i="18"/>
  <c r="AI52" i="18" s="1"/>
  <c r="AH44" i="18"/>
  <c r="AH52" i="18" s="1"/>
  <c r="AG44" i="18"/>
  <c r="AG52" i="18" s="1"/>
  <c r="AF44" i="18"/>
  <c r="AF52" i="18" s="1"/>
  <c r="AE44" i="18"/>
  <c r="AE52" i="18" s="1"/>
  <c r="AD44" i="18"/>
  <c r="AD52" i="18" s="1"/>
  <c r="AC44" i="18"/>
  <c r="AC52" i="18" s="1"/>
  <c r="AB44" i="18"/>
  <c r="AB52" i="18" s="1"/>
  <c r="AA44" i="18"/>
  <c r="AA52" i="18" s="1"/>
  <c r="Z44" i="18"/>
  <c r="Z52" i="18" s="1"/>
  <c r="Y44" i="18"/>
  <c r="Y52" i="18" s="1"/>
  <c r="X44" i="18"/>
  <c r="X52" i="18" s="1"/>
  <c r="A44" i="18"/>
  <c r="AI43" i="18"/>
  <c r="AI86" i="18" s="1"/>
  <c r="AH43" i="18"/>
  <c r="AH86" i="18" s="1"/>
  <c r="AG43" i="18"/>
  <c r="AG86" i="18" s="1"/>
  <c r="AF43" i="18"/>
  <c r="AF86" i="18" s="1"/>
  <c r="AE43" i="18"/>
  <c r="AE86" i="18" s="1"/>
  <c r="AD43" i="18"/>
  <c r="AD86" i="18" s="1"/>
  <c r="AC43" i="18"/>
  <c r="AC86" i="18" s="1"/>
  <c r="AB43" i="18"/>
  <c r="AB86" i="18" s="1"/>
  <c r="AA43" i="18"/>
  <c r="AA86" i="18" s="1"/>
  <c r="Z43" i="18"/>
  <c r="Z86" i="18" s="1"/>
  <c r="Y43" i="18"/>
  <c r="Y86" i="18" s="1"/>
  <c r="X43" i="18"/>
  <c r="X86" i="18" s="1"/>
  <c r="A43" i="18"/>
  <c r="AI42" i="18"/>
  <c r="AI84" i="18" s="1"/>
  <c r="AH42" i="18"/>
  <c r="AH84" i="18" s="1"/>
  <c r="AG42" i="18"/>
  <c r="AG84" i="18" s="1"/>
  <c r="AF42" i="18"/>
  <c r="AF84" i="18" s="1"/>
  <c r="AE42" i="18"/>
  <c r="AE84" i="18" s="1"/>
  <c r="AD42" i="18"/>
  <c r="AD84" i="18" s="1"/>
  <c r="AC42" i="18"/>
  <c r="AC84" i="18" s="1"/>
  <c r="AB42" i="18"/>
  <c r="AB84" i="18" s="1"/>
  <c r="AA42" i="18"/>
  <c r="AA84" i="18" s="1"/>
  <c r="Z42" i="18"/>
  <c r="Z84" i="18" s="1"/>
  <c r="Y42" i="18"/>
  <c r="Y84" i="18" s="1"/>
  <c r="X42" i="18"/>
  <c r="X84" i="18" s="1"/>
  <c r="A42" i="18"/>
  <c r="AI41" i="18"/>
  <c r="AI83" i="18" s="1"/>
  <c r="AH41" i="18"/>
  <c r="AH83" i="18" s="1"/>
  <c r="AG41" i="18"/>
  <c r="AG83" i="18" s="1"/>
  <c r="AF41" i="18"/>
  <c r="AF83" i="18" s="1"/>
  <c r="AE41" i="18"/>
  <c r="AE83" i="18" s="1"/>
  <c r="AD41" i="18"/>
  <c r="AD83" i="18" s="1"/>
  <c r="AC41" i="18"/>
  <c r="AC83" i="18" s="1"/>
  <c r="AB41" i="18"/>
  <c r="AB83" i="18" s="1"/>
  <c r="AA41" i="18"/>
  <c r="AA83" i="18" s="1"/>
  <c r="Z41" i="18"/>
  <c r="Z83" i="18" s="1"/>
  <c r="Y41" i="18"/>
  <c r="Y83" i="18" s="1"/>
  <c r="X41" i="18"/>
  <c r="X83" i="18" s="1"/>
  <c r="A41" i="18"/>
  <c r="AI40" i="18"/>
  <c r="AI82" i="18" s="1"/>
  <c r="AH40" i="18"/>
  <c r="AH82" i="18" s="1"/>
  <c r="AG40" i="18"/>
  <c r="AG82" i="18" s="1"/>
  <c r="AF40" i="18"/>
  <c r="AF82" i="18" s="1"/>
  <c r="AE40" i="18"/>
  <c r="AE82" i="18" s="1"/>
  <c r="AD40" i="18"/>
  <c r="AD82" i="18" s="1"/>
  <c r="AC40" i="18"/>
  <c r="AC82" i="18" s="1"/>
  <c r="AB40" i="18"/>
  <c r="AB82" i="18" s="1"/>
  <c r="AA40" i="18"/>
  <c r="AA82" i="18" s="1"/>
  <c r="Z40" i="18"/>
  <c r="Z82" i="18" s="1"/>
  <c r="Y40" i="18"/>
  <c r="Y82" i="18" s="1"/>
  <c r="X40" i="18"/>
  <c r="X82" i="18" s="1"/>
  <c r="A40" i="18"/>
  <c r="AI39" i="18"/>
  <c r="AI81" i="18" s="1"/>
  <c r="AH39" i="18"/>
  <c r="AH81" i="18" s="1"/>
  <c r="AG39" i="18"/>
  <c r="AG81" i="18" s="1"/>
  <c r="AF39" i="18"/>
  <c r="AF81" i="18" s="1"/>
  <c r="AE39" i="18"/>
  <c r="AE81" i="18" s="1"/>
  <c r="AD39" i="18"/>
  <c r="AD81" i="18" s="1"/>
  <c r="AC39" i="18"/>
  <c r="AC81" i="18" s="1"/>
  <c r="AB39" i="18"/>
  <c r="AB81" i="18" s="1"/>
  <c r="AA39" i="18"/>
  <c r="AA81" i="18" s="1"/>
  <c r="Z39" i="18"/>
  <c r="Z81" i="18" s="1"/>
  <c r="Y39" i="18"/>
  <c r="Y81" i="18" s="1"/>
  <c r="X39" i="18"/>
  <c r="X81" i="18" s="1"/>
  <c r="A39" i="18"/>
  <c r="AI38" i="18"/>
  <c r="AI80" i="18" s="1"/>
  <c r="AH38" i="18"/>
  <c r="AH80" i="18" s="1"/>
  <c r="AG38" i="18"/>
  <c r="AG80" i="18" s="1"/>
  <c r="AF38" i="18"/>
  <c r="AF80" i="18" s="1"/>
  <c r="AE38" i="18"/>
  <c r="AE80" i="18" s="1"/>
  <c r="AD38" i="18"/>
  <c r="AD80" i="18" s="1"/>
  <c r="AC38" i="18"/>
  <c r="AC80" i="18" s="1"/>
  <c r="AB38" i="18"/>
  <c r="AB80" i="18" s="1"/>
  <c r="AA38" i="18"/>
  <c r="AA80" i="18" s="1"/>
  <c r="Z38" i="18"/>
  <c r="Z80" i="18" s="1"/>
  <c r="Y38" i="18"/>
  <c r="Y80" i="18" s="1"/>
  <c r="X38" i="18"/>
  <c r="X80" i="18" s="1"/>
  <c r="A38" i="18"/>
  <c r="AI37" i="18"/>
  <c r="AI79" i="18" s="1"/>
  <c r="AH37" i="18"/>
  <c r="AH79" i="18" s="1"/>
  <c r="AG37" i="18"/>
  <c r="AG79" i="18" s="1"/>
  <c r="AF37" i="18"/>
  <c r="AF79" i="18" s="1"/>
  <c r="AE37" i="18"/>
  <c r="AE79" i="18" s="1"/>
  <c r="AD37" i="18"/>
  <c r="AD79" i="18" s="1"/>
  <c r="AC37" i="18"/>
  <c r="AC79" i="18" s="1"/>
  <c r="AB37" i="18"/>
  <c r="AB79" i="18" s="1"/>
  <c r="AA37" i="18"/>
  <c r="AA79" i="18" s="1"/>
  <c r="Z37" i="18"/>
  <c r="Z79" i="18" s="1"/>
  <c r="Y37" i="18"/>
  <c r="Y79" i="18" s="1"/>
  <c r="X37" i="18"/>
  <c r="X79" i="18" s="1"/>
  <c r="A37" i="18"/>
  <c r="AI36" i="18"/>
  <c r="AI78" i="18" s="1"/>
  <c r="AH36" i="18"/>
  <c r="AH78" i="18" s="1"/>
  <c r="AG36" i="18"/>
  <c r="AG78" i="18" s="1"/>
  <c r="AF36" i="18"/>
  <c r="AF78" i="18" s="1"/>
  <c r="AE36" i="18"/>
  <c r="AE78" i="18" s="1"/>
  <c r="AD36" i="18"/>
  <c r="AD78" i="18" s="1"/>
  <c r="AC36" i="18"/>
  <c r="AC78" i="18" s="1"/>
  <c r="AB36" i="18"/>
  <c r="AB78" i="18" s="1"/>
  <c r="AA36" i="18"/>
  <c r="AA78" i="18" s="1"/>
  <c r="Z36" i="18"/>
  <c r="Z78" i="18" s="1"/>
  <c r="Y36" i="18"/>
  <c r="Y78" i="18" s="1"/>
  <c r="X36" i="18"/>
  <c r="X78" i="18" s="1"/>
  <c r="A36" i="18"/>
  <c r="AI35" i="18"/>
  <c r="AI77" i="18" s="1"/>
  <c r="AH35" i="18"/>
  <c r="AH77" i="18" s="1"/>
  <c r="AG35" i="18"/>
  <c r="AG77" i="18" s="1"/>
  <c r="AF35" i="18"/>
  <c r="AF77" i="18" s="1"/>
  <c r="AE35" i="18"/>
  <c r="AE77" i="18" s="1"/>
  <c r="AD35" i="18"/>
  <c r="AD77" i="18" s="1"/>
  <c r="AC35" i="18"/>
  <c r="AC77" i="18" s="1"/>
  <c r="AB35" i="18"/>
  <c r="AB77" i="18" s="1"/>
  <c r="AA35" i="18"/>
  <c r="AA77" i="18" s="1"/>
  <c r="Z35" i="18"/>
  <c r="Z77" i="18" s="1"/>
  <c r="Y35" i="18"/>
  <c r="Y77" i="18" s="1"/>
  <c r="X35" i="18"/>
  <c r="X77" i="18" s="1"/>
  <c r="A35" i="18"/>
  <c r="AI34" i="18"/>
  <c r="AI76" i="18" s="1"/>
  <c r="AH34" i="18"/>
  <c r="AH76" i="18" s="1"/>
  <c r="AG34" i="18"/>
  <c r="AG76" i="18" s="1"/>
  <c r="AF34" i="18"/>
  <c r="AF76" i="18" s="1"/>
  <c r="AE34" i="18"/>
  <c r="AE76" i="18" s="1"/>
  <c r="AD34" i="18"/>
  <c r="AD76" i="18" s="1"/>
  <c r="AC34" i="18"/>
  <c r="AC76" i="18" s="1"/>
  <c r="AB34" i="18"/>
  <c r="AB76" i="18" s="1"/>
  <c r="AA34" i="18"/>
  <c r="AA76" i="18" s="1"/>
  <c r="Z34" i="18"/>
  <c r="Z76" i="18" s="1"/>
  <c r="Y34" i="18"/>
  <c r="Y76" i="18" s="1"/>
  <c r="X34" i="18"/>
  <c r="X76" i="18" s="1"/>
  <c r="A34" i="18"/>
  <c r="AI33" i="18"/>
  <c r="AI75" i="18" s="1"/>
  <c r="AH33" i="18"/>
  <c r="AH75" i="18" s="1"/>
  <c r="AG33" i="18"/>
  <c r="AG75" i="18" s="1"/>
  <c r="AF33" i="18"/>
  <c r="AF75" i="18" s="1"/>
  <c r="AE33" i="18"/>
  <c r="AE75" i="18" s="1"/>
  <c r="AD33" i="18"/>
  <c r="AD75" i="18" s="1"/>
  <c r="AC33" i="18"/>
  <c r="AC75" i="18" s="1"/>
  <c r="AB33" i="18"/>
  <c r="AB75" i="18" s="1"/>
  <c r="AA33" i="18"/>
  <c r="AA75" i="18" s="1"/>
  <c r="Z33" i="18"/>
  <c r="Z75" i="18" s="1"/>
  <c r="Y33" i="18"/>
  <c r="Y75" i="18" s="1"/>
  <c r="X33" i="18"/>
  <c r="X75" i="18" s="1"/>
  <c r="A33" i="18"/>
  <c r="AI32" i="18"/>
  <c r="AI74" i="18" s="1"/>
  <c r="AH32" i="18"/>
  <c r="AH74" i="18" s="1"/>
  <c r="AG32" i="18"/>
  <c r="AG74" i="18" s="1"/>
  <c r="AF32" i="18"/>
  <c r="AF74" i="18" s="1"/>
  <c r="AE32" i="18"/>
  <c r="AE74" i="18" s="1"/>
  <c r="AD32" i="18"/>
  <c r="AD74" i="18" s="1"/>
  <c r="AC32" i="18"/>
  <c r="AC74" i="18" s="1"/>
  <c r="AB32" i="18"/>
  <c r="AB74" i="18" s="1"/>
  <c r="AA32" i="18"/>
  <c r="AA74" i="18" s="1"/>
  <c r="Z32" i="18"/>
  <c r="Z74" i="18" s="1"/>
  <c r="Y32" i="18"/>
  <c r="Y74" i="18" s="1"/>
  <c r="X32" i="18"/>
  <c r="X74" i="18" s="1"/>
  <c r="A32" i="18"/>
  <c r="AI31" i="18"/>
  <c r="AI73" i="18" s="1"/>
  <c r="AH31" i="18"/>
  <c r="AH73" i="18" s="1"/>
  <c r="AG31" i="18"/>
  <c r="AG73" i="18" s="1"/>
  <c r="AF31" i="18"/>
  <c r="AF73" i="18" s="1"/>
  <c r="AE31" i="18"/>
  <c r="AE73" i="18" s="1"/>
  <c r="AD31" i="18"/>
  <c r="AD73" i="18" s="1"/>
  <c r="AC31" i="18"/>
  <c r="AC73" i="18" s="1"/>
  <c r="AB31" i="18"/>
  <c r="AB73" i="18" s="1"/>
  <c r="AA31" i="18"/>
  <c r="AA73" i="18" s="1"/>
  <c r="Z31" i="18"/>
  <c r="Z73" i="18" s="1"/>
  <c r="Y31" i="18"/>
  <c r="Y73" i="18" s="1"/>
  <c r="X31" i="18"/>
  <c r="X73" i="18" s="1"/>
  <c r="A31" i="18"/>
  <c r="AI30" i="18"/>
  <c r="AI72" i="18" s="1"/>
  <c r="AH30" i="18"/>
  <c r="AH72" i="18" s="1"/>
  <c r="AG30" i="18"/>
  <c r="AG72" i="18" s="1"/>
  <c r="AF30" i="18"/>
  <c r="AF72" i="18" s="1"/>
  <c r="AE30" i="18"/>
  <c r="AE72" i="18" s="1"/>
  <c r="AD30" i="18"/>
  <c r="AD72" i="18" s="1"/>
  <c r="AC30" i="18"/>
  <c r="AC72" i="18" s="1"/>
  <c r="AB30" i="18"/>
  <c r="AB72" i="18" s="1"/>
  <c r="AA30" i="18"/>
  <c r="AA72" i="18" s="1"/>
  <c r="Z30" i="18"/>
  <c r="Z72" i="18" s="1"/>
  <c r="Y30" i="18"/>
  <c r="Y72" i="18" s="1"/>
  <c r="X30" i="18"/>
  <c r="X72" i="18" s="1"/>
  <c r="A30" i="18"/>
  <c r="AI29" i="18"/>
  <c r="AI71" i="18" s="1"/>
  <c r="AH29" i="18"/>
  <c r="AH71" i="18" s="1"/>
  <c r="AG29" i="18"/>
  <c r="AG71" i="18" s="1"/>
  <c r="AF29" i="18"/>
  <c r="AF71" i="18" s="1"/>
  <c r="AE29" i="18"/>
  <c r="AE71" i="18" s="1"/>
  <c r="AD29" i="18"/>
  <c r="AD71" i="18" s="1"/>
  <c r="AC29" i="18"/>
  <c r="AC71" i="18" s="1"/>
  <c r="AB29" i="18"/>
  <c r="AB71" i="18" s="1"/>
  <c r="AA29" i="18"/>
  <c r="AA71" i="18" s="1"/>
  <c r="Z29" i="18"/>
  <c r="Z71" i="18" s="1"/>
  <c r="Y29" i="18"/>
  <c r="Y71" i="18" s="1"/>
  <c r="X29" i="18"/>
  <c r="X71" i="18" s="1"/>
  <c r="A29" i="18"/>
  <c r="AI28" i="18"/>
  <c r="AI70" i="18" s="1"/>
  <c r="AH28" i="18"/>
  <c r="AH70" i="18" s="1"/>
  <c r="AG28" i="18"/>
  <c r="AG70" i="18" s="1"/>
  <c r="AF28" i="18"/>
  <c r="AF70" i="18" s="1"/>
  <c r="AE28" i="18"/>
  <c r="AE70" i="18" s="1"/>
  <c r="AD28" i="18"/>
  <c r="AD70" i="18" s="1"/>
  <c r="AC28" i="18"/>
  <c r="AC70" i="18" s="1"/>
  <c r="AB28" i="18"/>
  <c r="AB70" i="18" s="1"/>
  <c r="AA28" i="18"/>
  <c r="AA70" i="18" s="1"/>
  <c r="Z28" i="18"/>
  <c r="Z70" i="18" s="1"/>
  <c r="Y28" i="18"/>
  <c r="Y70" i="18" s="1"/>
  <c r="X28" i="18"/>
  <c r="X70" i="18" s="1"/>
  <c r="A28" i="18"/>
  <c r="AI26" i="18"/>
  <c r="AI68" i="18" s="1"/>
  <c r="AH26" i="18"/>
  <c r="AH68" i="18" s="1"/>
  <c r="AG26" i="18"/>
  <c r="AG68" i="18" s="1"/>
  <c r="AF26" i="18"/>
  <c r="AF68" i="18" s="1"/>
  <c r="AE26" i="18"/>
  <c r="AE68" i="18" s="1"/>
  <c r="AD26" i="18"/>
  <c r="AD68" i="18" s="1"/>
  <c r="AC26" i="18"/>
  <c r="AC68" i="18" s="1"/>
  <c r="AB26" i="18"/>
  <c r="AB68" i="18" s="1"/>
  <c r="AA26" i="18"/>
  <c r="AA68" i="18" s="1"/>
  <c r="Z26" i="18"/>
  <c r="Z68" i="18" s="1"/>
  <c r="Y26" i="18"/>
  <c r="Y68" i="18" s="1"/>
  <c r="X26" i="18"/>
  <c r="X68" i="18" s="1"/>
  <c r="A26" i="18"/>
  <c r="AI25" i="18"/>
  <c r="AI67" i="18" s="1"/>
  <c r="AH25" i="18"/>
  <c r="AH67" i="18" s="1"/>
  <c r="AG25" i="18"/>
  <c r="AG67" i="18" s="1"/>
  <c r="AF25" i="18"/>
  <c r="AF67" i="18" s="1"/>
  <c r="AE25" i="18"/>
  <c r="AE67" i="18" s="1"/>
  <c r="AD25" i="18"/>
  <c r="AD67" i="18" s="1"/>
  <c r="AC25" i="18"/>
  <c r="AC67" i="18" s="1"/>
  <c r="AB25" i="18"/>
  <c r="AB67" i="18" s="1"/>
  <c r="E27" i="2" s="1"/>
  <c r="I27" i="2" s="1"/>
  <c r="AA25" i="18"/>
  <c r="AA67" i="18" s="1"/>
  <c r="Z25" i="18"/>
  <c r="Z67" i="18" s="1"/>
  <c r="Y25" i="18"/>
  <c r="Y67" i="18" s="1"/>
  <c r="X25" i="18"/>
  <c r="X67" i="18" s="1"/>
  <c r="A25" i="18"/>
  <c r="AI24" i="18"/>
  <c r="AI66" i="18" s="1"/>
  <c r="AH24" i="18"/>
  <c r="AH66" i="18" s="1"/>
  <c r="AG24" i="18"/>
  <c r="AG66" i="18" s="1"/>
  <c r="AF24" i="18"/>
  <c r="AF66" i="18" s="1"/>
  <c r="AE24" i="18"/>
  <c r="AE66" i="18" s="1"/>
  <c r="AD24" i="18"/>
  <c r="AD66" i="18" s="1"/>
  <c r="AC24" i="18"/>
  <c r="AC66" i="18" s="1"/>
  <c r="AB24" i="18"/>
  <c r="AB66" i="18" s="1"/>
  <c r="E26" i="2" s="1"/>
  <c r="I26" i="2" s="1"/>
  <c r="AA24" i="18"/>
  <c r="AA66" i="18" s="1"/>
  <c r="Z24" i="18"/>
  <c r="Z66" i="18" s="1"/>
  <c r="Y24" i="18"/>
  <c r="Y66" i="18" s="1"/>
  <c r="X24" i="18"/>
  <c r="X66" i="18" s="1"/>
  <c r="A24" i="18"/>
  <c r="AI22" i="18"/>
  <c r="AI64" i="18" s="1"/>
  <c r="AH22" i="18"/>
  <c r="AH64" i="18" s="1"/>
  <c r="AG22" i="18"/>
  <c r="AG64" i="18" s="1"/>
  <c r="AF22" i="18"/>
  <c r="AF64" i="18" s="1"/>
  <c r="AE22" i="18"/>
  <c r="AE64" i="18" s="1"/>
  <c r="AD22" i="18"/>
  <c r="AD64" i="18" s="1"/>
  <c r="AC22" i="18"/>
  <c r="AC64" i="18" s="1"/>
  <c r="AB22" i="18"/>
  <c r="AB64" i="18" s="1"/>
  <c r="AA22" i="18"/>
  <c r="AA64" i="18" s="1"/>
  <c r="Z22" i="18"/>
  <c r="Z64" i="18" s="1"/>
  <c r="Y22" i="18"/>
  <c r="Y64" i="18" s="1"/>
  <c r="X22" i="18"/>
  <c r="X64" i="18" s="1"/>
  <c r="A22" i="18"/>
  <c r="AI21" i="18"/>
  <c r="AI63" i="18" s="1"/>
  <c r="AH21" i="18"/>
  <c r="AH63" i="18" s="1"/>
  <c r="AG21" i="18"/>
  <c r="AG63" i="18" s="1"/>
  <c r="AF21" i="18"/>
  <c r="AF63" i="18" s="1"/>
  <c r="AE21" i="18"/>
  <c r="AE63" i="18" s="1"/>
  <c r="AD21" i="18"/>
  <c r="AD63" i="18" s="1"/>
  <c r="AC21" i="18"/>
  <c r="AC63" i="18" s="1"/>
  <c r="AB21" i="18"/>
  <c r="AB63" i="18" s="1"/>
  <c r="AA21" i="18"/>
  <c r="AA63" i="18" s="1"/>
  <c r="Z21" i="18"/>
  <c r="Z63" i="18" s="1"/>
  <c r="Y21" i="18"/>
  <c r="Y63" i="18" s="1"/>
  <c r="X21" i="18"/>
  <c r="X63" i="18" s="1"/>
  <c r="A21" i="18"/>
  <c r="AI20" i="18"/>
  <c r="AI62" i="18" s="1"/>
  <c r="AH20" i="18"/>
  <c r="AH62" i="18" s="1"/>
  <c r="AG20" i="18"/>
  <c r="AG62" i="18" s="1"/>
  <c r="AF20" i="18"/>
  <c r="AF62" i="18" s="1"/>
  <c r="AE20" i="18"/>
  <c r="AE62" i="18" s="1"/>
  <c r="AD20" i="18"/>
  <c r="AD62" i="18" s="1"/>
  <c r="AC20" i="18"/>
  <c r="AC62" i="18" s="1"/>
  <c r="AB20" i="18"/>
  <c r="AB62" i="18" s="1"/>
  <c r="AA20" i="18"/>
  <c r="AA62" i="18" s="1"/>
  <c r="Z20" i="18"/>
  <c r="Z62" i="18" s="1"/>
  <c r="Y20" i="18"/>
  <c r="Y62" i="18" s="1"/>
  <c r="X20" i="18"/>
  <c r="X62" i="18" s="1"/>
  <c r="A20" i="18"/>
  <c r="AI19" i="18"/>
  <c r="AI61" i="18" s="1"/>
  <c r="AH19" i="18"/>
  <c r="AH61" i="18" s="1"/>
  <c r="AG19" i="18"/>
  <c r="AG61" i="18" s="1"/>
  <c r="AF19" i="18"/>
  <c r="AF61" i="18" s="1"/>
  <c r="AE19" i="18"/>
  <c r="AE61" i="18" s="1"/>
  <c r="AD19" i="18"/>
  <c r="AD61" i="18" s="1"/>
  <c r="AC19" i="18"/>
  <c r="AC61" i="18" s="1"/>
  <c r="AB19" i="18"/>
  <c r="AB61" i="18" s="1"/>
  <c r="AA19" i="18"/>
  <c r="AA61" i="18" s="1"/>
  <c r="Z19" i="18"/>
  <c r="Z61" i="18" s="1"/>
  <c r="Y19" i="18"/>
  <c r="Y61" i="18" s="1"/>
  <c r="X19" i="18"/>
  <c r="X61" i="18" s="1"/>
  <c r="A19" i="18"/>
  <c r="AI18" i="18"/>
  <c r="AI60" i="18" s="1"/>
  <c r="AH18" i="18"/>
  <c r="AH60" i="18" s="1"/>
  <c r="AG18" i="18"/>
  <c r="AG60" i="18" s="1"/>
  <c r="AF18" i="18"/>
  <c r="AF60" i="18" s="1"/>
  <c r="AE18" i="18"/>
  <c r="AE60" i="18" s="1"/>
  <c r="AD18" i="18"/>
  <c r="AD60" i="18" s="1"/>
  <c r="AC18" i="18"/>
  <c r="AC60" i="18" s="1"/>
  <c r="AB18" i="18"/>
  <c r="AB60" i="18" s="1"/>
  <c r="AA18" i="18"/>
  <c r="AA60" i="18" s="1"/>
  <c r="Z18" i="18"/>
  <c r="Z60" i="18" s="1"/>
  <c r="Y18" i="18"/>
  <c r="Y60" i="18" s="1"/>
  <c r="X18" i="18"/>
  <c r="X60" i="18" s="1"/>
  <c r="A18" i="18"/>
  <c r="AI17" i="18"/>
  <c r="AH17" i="18"/>
  <c r="AG17" i="18"/>
  <c r="AF17" i="18"/>
  <c r="AE17" i="18"/>
  <c r="AD17" i="18"/>
  <c r="AC17" i="18"/>
  <c r="AB17" i="18"/>
  <c r="AA17" i="18"/>
  <c r="Z17" i="18"/>
  <c r="Y17" i="18"/>
  <c r="X17" i="18"/>
  <c r="A17" i="18"/>
  <c r="AI16" i="18"/>
  <c r="AH16" i="18"/>
  <c r="AG16" i="18"/>
  <c r="AF16" i="18"/>
  <c r="AE16" i="18"/>
  <c r="AD16" i="18"/>
  <c r="AC16" i="18"/>
  <c r="AB16" i="18"/>
  <c r="AA16" i="18"/>
  <c r="Z16" i="18"/>
  <c r="Y16" i="18"/>
  <c r="X16" i="18"/>
  <c r="A16" i="18"/>
  <c r="AI15" i="18"/>
  <c r="AH15" i="18"/>
  <c r="AG15" i="18"/>
  <c r="AF15" i="18"/>
  <c r="AE15" i="18"/>
  <c r="AD15" i="18"/>
  <c r="AC15" i="18"/>
  <c r="AB15" i="18"/>
  <c r="AA15" i="18"/>
  <c r="Z15" i="18"/>
  <c r="Y15" i="18"/>
  <c r="X15" i="18"/>
  <c r="A15" i="18"/>
  <c r="AI14" i="18"/>
  <c r="AH14" i="18"/>
  <c r="AG14" i="18"/>
  <c r="AF14" i="18"/>
  <c r="AE14" i="18"/>
  <c r="AD14" i="18"/>
  <c r="AC14" i="18"/>
  <c r="AB14" i="18"/>
  <c r="AA14" i="18"/>
  <c r="Z14" i="18"/>
  <c r="Y14" i="18"/>
  <c r="X14" i="18"/>
  <c r="A14" i="18"/>
  <c r="AI13" i="18"/>
  <c r="AH13" i="18"/>
  <c r="AG13" i="18"/>
  <c r="AF13" i="18"/>
  <c r="AE13" i="18"/>
  <c r="AD13" i="18"/>
  <c r="AC13" i="18"/>
  <c r="AB13" i="18"/>
  <c r="AA13" i="18"/>
  <c r="Z13" i="18"/>
  <c r="Y13" i="18"/>
  <c r="X13" i="18"/>
  <c r="A13" i="18"/>
  <c r="AI12" i="18"/>
  <c r="AH12" i="18"/>
  <c r="AG12" i="18"/>
  <c r="AF12" i="18"/>
  <c r="AE12" i="18"/>
  <c r="AD12" i="18"/>
  <c r="AC12" i="18"/>
  <c r="AB12" i="18"/>
  <c r="AA12" i="18"/>
  <c r="Z12" i="18"/>
  <c r="Y12" i="18"/>
  <c r="X12" i="18"/>
  <c r="A12" i="18"/>
  <c r="AI11" i="18"/>
  <c r="AH11" i="18"/>
  <c r="AG11" i="18"/>
  <c r="AF11" i="18"/>
  <c r="AE11" i="18"/>
  <c r="AD11" i="18"/>
  <c r="AC11" i="18"/>
  <c r="AB11" i="18"/>
  <c r="AA11" i="18"/>
  <c r="Z11" i="18"/>
  <c r="Y11" i="18"/>
  <c r="X11" i="18"/>
  <c r="A11" i="18"/>
  <c r="AI10" i="18"/>
  <c r="AH10" i="18"/>
  <c r="AG10" i="18"/>
  <c r="AF10" i="18"/>
  <c r="AE10" i="18"/>
  <c r="AD10" i="18"/>
  <c r="AC10" i="18"/>
  <c r="AB10" i="18"/>
  <c r="AA10" i="18"/>
  <c r="Z10" i="18"/>
  <c r="Y10" i="18"/>
  <c r="X10" i="18"/>
  <c r="A10" i="18"/>
  <c r="AI9" i="18"/>
  <c r="AH9" i="18"/>
  <c r="AG9" i="18"/>
  <c r="AF9" i="18"/>
  <c r="AE9" i="18"/>
  <c r="AD9" i="18"/>
  <c r="AC9" i="18"/>
  <c r="AB9" i="18"/>
  <c r="AA9" i="18"/>
  <c r="Z9" i="18"/>
  <c r="Y9" i="18"/>
  <c r="X9" i="18"/>
  <c r="A9" i="18"/>
  <c r="AI8" i="18"/>
  <c r="AH8" i="18"/>
  <c r="AG8" i="18"/>
  <c r="AF8" i="18"/>
  <c r="AE8" i="18"/>
  <c r="AD8" i="18"/>
  <c r="AC8" i="18"/>
  <c r="AB8" i="18"/>
  <c r="AA8" i="18"/>
  <c r="Z8" i="18"/>
  <c r="Y8" i="18"/>
  <c r="X8" i="18"/>
  <c r="A8" i="18"/>
  <c r="AI7" i="18"/>
  <c r="AH7" i="18"/>
  <c r="AG7" i="18"/>
  <c r="AF7" i="18"/>
  <c r="AE7" i="18"/>
  <c r="AD7" i="18"/>
  <c r="AC7" i="18"/>
  <c r="AB7" i="18"/>
  <c r="AA7" i="18"/>
  <c r="Z7" i="18"/>
  <c r="Y7" i="18"/>
  <c r="X7" i="18"/>
  <c r="A7" i="18"/>
  <c r="AI6" i="18"/>
  <c r="AH6" i="18"/>
  <c r="AG6" i="18"/>
  <c r="AF6" i="18"/>
  <c r="AE6" i="18"/>
  <c r="AD6" i="18"/>
  <c r="AC6" i="18"/>
  <c r="AB6" i="18"/>
  <c r="AA6" i="18"/>
  <c r="Z6" i="18"/>
  <c r="Y6" i="18"/>
  <c r="X6" i="18"/>
  <c r="A6" i="18"/>
  <c r="AI5" i="18"/>
  <c r="AH5" i="18"/>
  <c r="AG5" i="18"/>
  <c r="AF5" i="18"/>
  <c r="AE5" i="18"/>
  <c r="AD5" i="18"/>
  <c r="AC5" i="18"/>
  <c r="AB5" i="18"/>
  <c r="AA5" i="18"/>
  <c r="Z5" i="18"/>
  <c r="Y5" i="18"/>
  <c r="X5" i="18"/>
  <c r="A5" i="18"/>
  <c r="AI4" i="18"/>
  <c r="AH4" i="18"/>
  <c r="AG4" i="18"/>
  <c r="AF4" i="18"/>
  <c r="AE4" i="18"/>
  <c r="AD4" i="18"/>
  <c r="AC4" i="18"/>
  <c r="AB4" i="18"/>
  <c r="AA4" i="18"/>
  <c r="Z4" i="18"/>
  <c r="Y4" i="18"/>
  <c r="X4" i="18"/>
  <c r="A4" i="18"/>
  <c r="AI3" i="18"/>
  <c r="AH3" i="18"/>
  <c r="AG3" i="18"/>
  <c r="AF3" i="18"/>
  <c r="AE3" i="18"/>
  <c r="AD3" i="18"/>
  <c r="AC3" i="18"/>
  <c r="AB3" i="18"/>
  <c r="AA3" i="18"/>
  <c r="Z3" i="18"/>
  <c r="Y3" i="18"/>
  <c r="X3" i="18"/>
  <c r="A3" i="18"/>
  <c r="AI2" i="18"/>
  <c r="AH2" i="18"/>
  <c r="AG2" i="18"/>
  <c r="AF2" i="18"/>
  <c r="AE2" i="18"/>
  <c r="AD2" i="18"/>
  <c r="AC2" i="18"/>
  <c r="AB2" i="18"/>
  <c r="AA2" i="18"/>
  <c r="Z2" i="18"/>
  <c r="Y2" i="18"/>
  <c r="X2" i="18"/>
  <c r="A2" i="18"/>
  <c r="E34" i="2" l="1"/>
  <c r="E28" i="2"/>
  <c r="E46" i="2"/>
  <c r="E23" i="2"/>
  <c r="E39" i="2"/>
  <c r="E37" i="2"/>
  <c r="E42" i="2"/>
  <c r="E30" i="2"/>
  <c r="E21" i="2"/>
  <c r="E35" i="2"/>
  <c r="E36" i="2"/>
  <c r="E22" i="2"/>
  <c r="E24" i="2"/>
  <c r="E38" i="2"/>
  <c r="E40" i="2"/>
  <c r="E41" i="2"/>
  <c r="E31" i="2"/>
  <c r="E43" i="2"/>
  <c r="E32" i="2"/>
  <c r="E44" i="2"/>
  <c r="E33" i="2"/>
  <c r="E11" i="2"/>
  <c r="E9" i="2"/>
  <c r="E13" i="2"/>
  <c r="E10" i="2"/>
  <c r="E14" i="2"/>
  <c r="AH59" i="18"/>
  <c r="AI58" i="18"/>
  <c r="X59" i="18"/>
  <c r="Y58" i="18"/>
  <c r="Y59" i="18"/>
  <c r="AI59" i="18"/>
  <c r="X58" i="18"/>
  <c r="Z58" i="18"/>
  <c r="Z59" i="18"/>
  <c r="AA58" i="18"/>
  <c r="AA59" i="18"/>
  <c r="AB58" i="18"/>
  <c r="AB59" i="18"/>
  <c r="AC59" i="18"/>
  <c r="AC58" i="18"/>
  <c r="AD58" i="18"/>
  <c r="AD59" i="18"/>
  <c r="AE58" i="18"/>
  <c r="AE59" i="18"/>
  <c r="AF58" i="18"/>
  <c r="AF59" i="18"/>
  <c r="AG58" i="18"/>
  <c r="AG59" i="18"/>
  <c r="AH58" i="18"/>
  <c r="E18" i="2" l="1"/>
  <c r="AB88" i="18"/>
  <c r="E19" i="2"/>
  <c r="Z88" i="18"/>
  <c r="AG88" i="18"/>
  <c r="AA88" i="18"/>
  <c r="AD88" i="18"/>
  <c r="Y88" i="18"/>
  <c r="AC88" i="18"/>
  <c r="AH88" i="18"/>
  <c r="AI88" i="18"/>
  <c r="AF88" i="18"/>
  <c r="X88" i="18"/>
  <c r="AE88" i="18"/>
  <c r="E47" i="2" l="1"/>
  <c r="G11" i="2"/>
  <c r="G14" i="2"/>
  <c r="G10" i="2"/>
  <c r="G13" i="2"/>
  <c r="G9" i="2"/>
  <c r="G46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8" i="2"/>
  <c r="G24" i="2"/>
  <c r="G23" i="2"/>
  <c r="G22" i="2"/>
  <c r="G21" i="2"/>
  <c r="G15" i="2" l="1"/>
  <c r="I30" i="2"/>
  <c r="I38" i="2"/>
  <c r="I31" i="2"/>
  <c r="I24" i="2"/>
  <c r="I36" i="2"/>
  <c r="I44" i="2"/>
  <c r="I21" i="2"/>
  <c r="I33" i="2"/>
  <c r="I41" i="2"/>
  <c r="I39" i="2"/>
  <c r="I23" i="2"/>
  <c r="I35" i="2"/>
  <c r="I43" i="2"/>
  <c r="I32" i="2"/>
  <c r="I40" i="2"/>
  <c r="I28" i="2"/>
  <c r="I37" i="2"/>
  <c r="I46" i="2"/>
  <c r="I22" i="2"/>
  <c r="I34" i="2"/>
  <c r="I42" i="2"/>
  <c r="I13" i="2"/>
  <c r="I12" i="2"/>
  <c r="I11" i="2"/>
  <c r="I14" i="2"/>
  <c r="I10" i="2"/>
  <c r="G19" i="2"/>
  <c r="G18" i="2" l="1"/>
  <c r="G47" i="2" s="1"/>
  <c r="I19" i="2"/>
  <c r="E15" i="2"/>
  <c r="I9" i="2"/>
  <c r="I15" i="2" s="1"/>
  <c r="I18" i="2" l="1"/>
  <c r="I47" i="2" s="1"/>
  <c r="E49" i="2"/>
  <c r="E50" i="2" s="1"/>
  <c r="G49" i="2"/>
  <c r="G50" i="2" s="1"/>
  <c r="I49" i="2" l="1"/>
</calcChain>
</file>

<file path=xl/sharedStrings.xml><?xml version="1.0" encoding="utf-8"?>
<sst xmlns="http://schemas.openxmlformats.org/spreadsheetml/2006/main" count="1051" uniqueCount="159">
  <si>
    <t>Account</t>
  </si>
  <si>
    <t>GHPrime</t>
  </si>
  <si>
    <t>GHMinor</t>
  </si>
  <si>
    <t>PrimeElem</t>
  </si>
  <si>
    <t>PrimaryDesc</t>
  </si>
  <si>
    <t>DetailElem</t>
  </si>
  <si>
    <t>MinorElem</t>
  </si>
  <si>
    <t>MinorDesc</t>
  </si>
  <si>
    <t>001 - General Fund</t>
  </si>
  <si>
    <t>0 - Not Used</t>
  </si>
  <si>
    <t>001</t>
  </si>
  <si>
    <t>0</t>
  </si>
  <si>
    <t>51100 - Department Head</t>
  </si>
  <si>
    <t>51100</t>
  </si>
  <si>
    <t>51125 - Mid-Managers Personnel</t>
  </si>
  <si>
    <t>51125</t>
  </si>
  <si>
    <t>51305 - Commission Secretaries</t>
  </si>
  <si>
    <t>51305</t>
  </si>
  <si>
    <t>51400 - Overtime</t>
  </si>
  <si>
    <t>51400</t>
  </si>
  <si>
    <t>51805 - Longevity</t>
  </si>
  <si>
    <t>51805</t>
  </si>
  <si>
    <t>52001 - Imputed Income</t>
  </si>
  <si>
    <t>52001</t>
  </si>
  <si>
    <t>52010 - Worker's Compensation</t>
  </si>
  <si>
    <t>52010</t>
  </si>
  <si>
    <t>52100 - Social Security</t>
  </si>
  <si>
    <t>52100</t>
  </si>
  <si>
    <t>52200 - Pension</t>
  </si>
  <si>
    <t>52200</t>
  </si>
  <si>
    <t>52220 - Insurance, Life, Disability</t>
  </si>
  <si>
    <t>52220</t>
  </si>
  <si>
    <t>52235 - Health Insurance</t>
  </si>
  <si>
    <t>52235</t>
  </si>
  <si>
    <t>52300 - Uniforms</t>
  </si>
  <si>
    <t>52300</t>
  </si>
  <si>
    <t>53001 - Depreciation</t>
  </si>
  <si>
    <t>53001</t>
  </si>
  <si>
    <t>53201 - Supplies</t>
  </si>
  <si>
    <t>53201</t>
  </si>
  <si>
    <t>53813 - Computer Support</t>
  </si>
  <si>
    <t>53813</t>
  </si>
  <si>
    <t>53902 - Telephone</t>
  </si>
  <si>
    <t>53902</t>
  </si>
  <si>
    <t>53940 - Advertising</t>
  </si>
  <si>
    <t>53940</t>
  </si>
  <si>
    <t>53944 - Organizational Fees</t>
  </si>
  <si>
    <t>53944</t>
  </si>
  <si>
    <t>53945 - Training</t>
  </si>
  <si>
    <t>53945</t>
  </si>
  <si>
    <t>54000 - Capital Items</t>
  </si>
  <si>
    <t>54000</t>
  </si>
  <si>
    <t>1 - Charges for Services</t>
  </si>
  <si>
    <t>1</t>
  </si>
  <si>
    <t>Revenue:</t>
  </si>
  <si>
    <t>Expenditure:</t>
  </si>
  <si>
    <t>Wages/Salaries</t>
  </si>
  <si>
    <t>Fringe Benefits</t>
  </si>
  <si>
    <t>Capital Items</t>
  </si>
  <si>
    <t>NET INCOME</t>
  </si>
  <si>
    <t>YOY Chg</t>
  </si>
  <si>
    <t>CHECK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</si>
  <si>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</si>
  <si>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</si>
  <si>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</si>
  <si>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</si>
  <si>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</si>
  <si>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</si>
  <si>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</si>
  <si>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</si>
  <si>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</si>
  <si>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YTD Jul</t>
  </si>
  <si>
    <t>YTD Aug</t>
  </si>
  <si>
    <t>YTD Sep</t>
  </si>
  <si>
    <t>YTD Oct</t>
  </si>
  <si>
    <t>YTD Nov</t>
  </si>
  <si>
    <t>YTD Dec</t>
  </si>
  <si>
    <t>YTD Jan</t>
  </si>
  <si>
    <t>YTD Feb</t>
  </si>
  <si>
    <t>YTD Mar</t>
  </si>
  <si>
    <t>YTD Apr</t>
  </si>
  <si>
    <t>YTD May</t>
  </si>
  <si>
    <t>YTD Jun</t>
  </si>
  <si>
    <t>Index:</t>
  </si>
  <si>
    <t>Apr</t>
  </si>
  <si>
    <t>May</t>
  </si>
  <si>
    <t>Jun</t>
  </si>
  <si>
    <t>CONTROL TOTALS:</t>
  </si>
  <si>
    <t>Timberlin Golf Course Financial Results</t>
  </si>
  <si>
    <t>51135 - Blue Collar Personnel</t>
  </si>
  <si>
    <t>51135</t>
  </si>
  <si>
    <t>51160 - Strtrs, Rngrs, Golf Carts</t>
  </si>
  <si>
    <t>51160</t>
  </si>
  <si>
    <t>51510 - Part time &amp; Summer Help</t>
  </si>
  <si>
    <t>51510</t>
  </si>
  <si>
    <t>52110 - Unemployment Compensation</t>
  </si>
  <si>
    <t>52110</t>
  </si>
  <si>
    <t>53102 - Electricity</t>
  </si>
  <si>
    <t>53102</t>
  </si>
  <si>
    <t>53105 - Natural Gas</t>
  </si>
  <si>
    <t>53105</t>
  </si>
  <si>
    <t>53106 - Vehicle Fuel</t>
  </si>
  <si>
    <t>53106</t>
  </si>
  <si>
    <t>53233 - Auto Parts</t>
  </si>
  <si>
    <t>53233</t>
  </si>
  <si>
    <t>53243 - Fertilizer, Seed, Chem.</t>
  </si>
  <si>
    <t>53243</t>
  </si>
  <si>
    <t>53245 - Maintenance &amp; Repair</t>
  </si>
  <si>
    <t>53245</t>
  </si>
  <si>
    <t>53501 - Pro share of cart rev.</t>
  </si>
  <si>
    <t>53501</t>
  </si>
  <si>
    <t>53510 - Golf Pro Contr. Serv.</t>
  </si>
  <si>
    <t>53510</t>
  </si>
  <si>
    <t>53603 - Golf Cart Lease</t>
  </si>
  <si>
    <t>53603</t>
  </si>
  <si>
    <t>53730 - Insurance</t>
  </si>
  <si>
    <t>53730</t>
  </si>
  <si>
    <t>53823 - Refuse Disposal</t>
  </si>
  <si>
    <t>53823</t>
  </si>
  <si>
    <t>53917 - Water &amp; Sewer</t>
  </si>
  <si>
    <t>53917</t>
  </si>
  <si>
    <t>53941 - Bank charges</t>
  </si>
  <si>
    <t>53941</t>
  </si>
  <si>
    <t>53950 - Internet Service</t>
  </si>
  <si>
    <t>53950</t>
  </si>
  <si>
    <t>42451 - Golf Course Revenue</t>
  </si>
  <si>
    <t>42451</t>
  </si>
  <si>
    <t>42453 - Golf Restaurant Rent</t>
  </si>
  <si>
    <t>42453</t>
  </si>
  <si>
    <t>42454 - Golf Season Pass Revenue</t>
  </si>
  <si>
    <t>42454</t>
  </si>
  <si>
    <t>42455 - Golf Pro Rent</t>
  </si>
  <si>
    <t>42455</t>
  </si>
  <si>
    <t>42501 - Golf Cart Revenue</t>
  </si>
  <si>
    <t>42501</t>
  </si>
  <si>
    <t>42551 - Golf Range Revenue</t>
  </si>
  <si>
    <t>Season Passes</t>
  </si>
  <si>
    <t>Golf Carts</t>
  </si>
  <si>
    <t>Driving Range</t>
  </si>
  <si>
    <t>Restaurant Rent</t>
  </si>
  <si>
    <t>Golf Pro Rent</t>
  </si>
  <si>
    <t>NOTE: negative amount means earnings, postive amount means loss</t>
  </si>
  <si>
    <r>
      <t xml:space="preserve">(Does </t>
    </r>
    <r>
      <rPr>
        <b/>
        <u/>
        <sz val="11"/>
        <color rgb="FFFF0000"/>
        <rFont val="Times New Roman"/>
        <family val="1"/>
      </rPr>
      <t>not</t>
    </r>
    <r>
      <rPr>
        <b/>
        <sz val="11"/>
        <color rgb="FFFF0000"/>
        <rFont val="Times New Roman"/>
        <family val="1"/>
      </rPr>
      <t xml:space="preserve"> include indirect cost of Town staff providing services that would otherwise be purchased by Timberlin)</t>
    </r>
  </si>
  <si>
    <t>2.  Export to Excel</t>
  </si>
  <si>
    <t>3.  Copy the Range to Date Column an paste into the next column on the current fiscal year tab</t>
  </si>
  <si>
    <t>4.  On the P&amp;L spreadsheet, update the Index box to reflect the fiscal month being reported</t>
  </si>
  <si>
    <t>5.  Update the header to reflect YTD xxx for the month being reported</t>
  </si>
  <si>
    <t>6.  Verify that the Check row (row 49) equals $0 in both fiscal years</t>
  </si>
  <si>
    <r>
      <t xml:space="preserve">1.  Run General Ledger - On Demand Element Summary Report for Timberlin Golf Course - Actions/Load Report Template </t>
    </r>
    <r>
      <rPr>
        <sz val="11"/>
        <color rgb="FFFF0000"/>
        <rFont val="Calibri"/>
        <family val="2"/>
        <scheme val="minor"/>
      </rPr>
      <t>(run for just the reporting month)</t>
    </r>
  </si>
  <si>
    <t>Daily Passes (Greens Fees)</t>
  </si>
  <si>
    <t>53219 - Operating Materials</t>
  </si>
  <si>
    <t>53219</t>
  </si>
  <si>
    <t>53208 - Equipment (New)</t>
  </si>
  <si>
    <t>FY21</t>
  </si>
  <si>
    <t>53202 - Irrigation Materials</t>
  </si>
  <si>
    <t>53241 - Sand &amp; Stone</t>
  </si>
  <si>
    <t>FY 2021-22</t>
  </si>
  <si>
    <t>FY22</t>
  </si>
  <si>
    <t>YTD 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</si>
</sst>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43" formatCode="_(* #,##0.00_);_(* \(#,##0.00\);_(* &quot;-&quot;??_);_(@_)"/>
    <numFmt numFmtId="164" formatCode="&quot;$&quot;#,##0.0000_);\(&quot;$&quot;#,##0.0000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</font>
    <font>
      <b/>
      <u/>
      <sz val="11"/>
      <color theme="1"/>
      <name val="Calibri"/>
      <family val="2"/>
      <scheme val="minor"/>
    </font>
    <font>
      <b/>
      <u/>
      <sz val="11"/>
      <color indexed="8"/>
      <name val="Calibri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b/>
      <u/>
      <sz val="11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43" fontId="0" fillId="0" borderId="0" xfId="1" applyFont="1"/>
    <xf numFmtId="0" fontId="8" fillId="0" borderId="0" xfId="0" applyNumberFormat="1" applyFont="1" applyFill="1" applyBorder="1" applyAlignment="1" applyProtection="1"/>
    <xf numFmtId="0" fontId="6" fillId="0" borderId="0" xfId="0" applyFont="1"/>
    <xf numFmtId="0" fontId="9" fillId="0" borderId="0" xfId="0" applyFont="1" applyAlignment="1">
      <alignment horizontal="center"/>
    </xf>
    <xf numFmtId="0" fontId="10" fillId="0" borderId="0" xfId="0" applyNumberFormat="1" applyFont="1" applyFill="1" applyBorder="1" applyAlignment="1" applyProtection="1">
      <alignment horizontal="center"/>
    </xf>
    <xf numFmtId="43" fontId="8" fillId="0" borderId="0" xfId="1" applyFont="1" applyFill="1" applyBorder="1" applyAlignment="1" applyProtection="1"/>
    <xf numFmtId="43" fontId="8" fillId="0" borderId="0" xfId="0" applyNumberFormat="1" applyFont="1" applyFill="1" applyBorder="1" applyAlignment="1" applyProtection="1"/>
    <xf numFmtId="43" fontId="7" fillId="0" borderId="0" xfId="1" applyFont="1"/>
    <xf numFmtId="0" fontId="11" fillId="0" borderId="0" xfId="0" applyNumberFormat="1" applyFont="1" applyFill="1" applyBorder="1" applyAlignment="1" applyProtection="1"/>
    <xf numFmtId="43" fontId="12" fillId="0" borderId="0" xfId="1" applyFont="1"/>
    <xf numFmtId="0" fontId="3" fillId="0" borderId="0" xfId="0" applyFont="1" applyAlignment="1">
      <alignment vertical="center"/>
    </xf>
    <xf numFmtId="5" fontId="3" fillId="0" borderId="0" xfId="0" applyNumberFormat="1" applyFont="1" applyAlignment="1">
      <alignment vertical="center"/>
    </xf>
    <xf numFmtId="5" fontId="5" fillId="0" borderId="0" xfId="0" applyNumberFormat="1" applyFont="1" applyAlignment="1">
      <alignment horizontal="center" vertical="center"/>
    </xf>
    <xf numFmtId="5" fontId="3" fillId="0" borderId="1" xfId="0" applyNumberFormat="1" applyFont="1" applyBorder="1" applyAlignment="1">
      <alignment vertical="center"/>
    </xf>
    <xf numFmtId="0" fontId="8" fillId="0" borderId="0" xfId="0" applyNumberFormat="1" applyFont="1" applyFill="1" applyBorder="1" applyAlignment="1" applyProtection="1">
      <alignment vertical="center"/>
    </xf>
    <xf numFmtId="0" fontId="2" fillId="0" borderId="0" xfId="0" applyFont="1" applyAlignment="1">
      <alignment vertical="center"/>
    </xf>
    <xf numFmtId="5" fontId="2" fillId="0" borderId="2" xfId="0" applyNumberFormat="1" applyFont="1" applyBorder="1" applyAlignment="1">
      <alignment vertical="center"/>
    </xf>
    <xf numFmtId="5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2" borderId="3" xfId="0" applyNumberFormat="1" applyFont="1" applyFill="1" applyBorder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0" fontId="0" fillId="0" borderId="0" xfId="0"/>
    <xf numFmtId="0" fontId="0" fillId="0" borderId="0" xfId="0"/>
    <xf numFmtId="0" fontId="0" fillId="0" borderId="0" xfId="0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4"/>
  <sheetViews>
    <sheetView tabSelected="1" topLeftCell="B40" workbookViewId="0">
      <selection activeCell="E53" sqref="E53"/>
    </sheetView>
  </sheetViews>
  <sheetFormatPr defaultColWidth="9.109375" defaultRowHeight="13.8" outlineLevelCol="1" x14ac:dyDescent="0.25"/>
  <cols>
    <col min="1" max="1" width="30.88671875" style="4" hidden="1" customWidth="1" outlineLevel="1"/>
    <col min="2" max="2" width="9.109375" style="2" collapsed="1"/>
    <col min="3" max="3" width="32.109375" style="16" bestFit="1" customWidth="1"/>
    <col min="4" max="4" width="1.6640625" style="16" customWidth="1"/>
    <col min="5" max="5" width="12.6640625" style="17" bestFit="1" customWidth="1"/>
    <col min="6" max="6" width="1.6640625" style="16" customWidth="1"/>
    <col min="7" max="7" width="11.33203125" style="17" bestFit="1" customWidth="1"/>
    <col min="8" max="8" width="1.6640625" style="16" customWidth="1"/>
    <col min="9" max="9" width="11.33203125" style="17" bestFit="1" customWidth="1"/>
    <col min="10" max="10" width="1.6640625" style="2" customWidth="1"/>
    <col min="11" max="16384" width="9.109375" style="2"/>
  </cols>
  <sheetData>
    <row r="1" spans="1:9" ht="17.399999999999999" x14ac:dyDescent="0.3">
      <c r="B1" s="3" t="s">
        <v>88</v>
      </c>
    </row>
    <row r="2" spans="1:9" ht="17.399999999999999" x14ac:dyDescent="0.3">
      <c r="B2" s="3" t="s">
        <v>158</v>
      </c>
    </row>
    <row r="3" spans="1:9" ht="17.399999999999999" x14ac:dyDescent="0.3">
      <c r="B3" s="3" t="s">
        <v>156</v>
      </c>
    </row>
    <row r="4" spans="1:9" x14ac:dyDescent="0.25">
      <c r="B4" s="8" t="s">
        <v>142</v>
      </c>
    </row>
    <row r="6" spans="1:9" x14ac:dyDescent="0.25">
      <c r="E6" s="18" t="s">
        <v>157</v>
      </c>
      <c r="G6" s="18" t="s">
        <v>153</v>
      </c>
      <c r="I6" s="18" t="s">
        <v>60</v>
      </c>
    </row>
    <row r="8" spans="1:9" x14ac:dyDescent="0.25">
      <c r="B8" s="1" t="s">
        <v>54</v>
      </c>
    </row>
    <row r="9" spans="1:9" ht="14.4" x14ac:dyDescent="0.3">
      <c r="A9" s="7" t="s">
        <v>125</v>
      </c>
      <c r="C9" s="16" t="s">
        <v>149</v>
      </c>
      <c r="E9" s="17">
        <f>-INDEX('FY22'!$X52:$AI52,'P&amp;L'!$E$53)</f>
        <v>391407.29</v>
      </c>
      <c r="G9" s="17">
        <f>-INDEX('FY21'!$X52:$AI52,'P&amp;L'!$E$53)</f>
        <v>399049.6</v>
      </c>
      <c r="I9" s="17">
        <f>E9-G9</f>
        <v>-7642.3099999999977</v>
      </c>
    </row>
    <row r="10" spans="1:9" ht="14.4" x14ac:dyDescent="0.3">
      <c r="A10" s="7" t="s">
        <v>129</v>
      </c>
      <c r="C10" s="16" t="s">
        <v>136</v>
      </c>
      <c r="E10" s="17">
        <f>-INDEX('FY22'!$X53:$AI53,'P&amp;L'!$E$53)</f>
        <v>1185</v>
      </c>
      <c r="G10" s="17">
        <f>-INDEX('FY21'!$X53:$AI53,'P&amp;L'!$E$53)</f>
        <v>-287</v>
      </c>
      <c r="I10" s="17">
        <f t="shared" ref="I10:I13" si="0">E10-G10</f>
        <v>1472</v>
      </c>
    </row>
    <row r="11" spans="1:9" ht="14.4" x14ac:dyDescent="0.3">
      <c r="A11" s="7" t="s">
        <v>133</v>
      </c>
      <c r="C11" s="16" t="s">
        <v>137</v>
      </c>
      <c r="E11" s="17">
        <f>-INDEX('FY22'!$X54:$AI54,'P&amp;L'!$E$53)</f>
        <v>210108.5</v>
      </c>
      <c r="G11" s="17">
        <f>-INDEX('FY21'!$X54:$AI54,'P&amp;L'!$E$53)</f>
        <v>271516.21000000002</v>
      </c>
      <c r="I11" s="17">
        <f t="shared" si="0"/>
        <v>-61407.710000000021</v>
      </c>
    </row>
    <row r="12" spans="1:9" ht="14.4" x14ac:dyDescent="0.3">
      <c r="A12" s="7" t="s">
        <v>135</v>
      </c>
      <c r="C12" s="16" t="s">
        <v>138</v>
      </c>
      <c r="E12" s="17">
        <f>-INDEX('FY22'!$X55:$AI55,'P&amp;L'!$E$53)</f>
        <v>0</v>
      </c>
      <c r="G12" s="17">
        <f>-INDEX('FY21'!$X55:$AI55,'P&amp;L'!$E$53)</f>
        <v>0</v>
      </c>
      <c r="I12" s="17">
        <f t="shared" si="0"/>
        <v>0</v>
      </c>
    </row>
    <row r="13" spans="1:9" ht="14.4" x14ac:dyDescent="0.3">
      <c r="A13" s="7" t="s">
        <v>127</v>
      </c>
      <c r="C13" s="16" t="s">
        <v>139</v>
      </c>
      <c r="E13" s="17">
        <f>-INDEX('FY22'!$X56:$AI56,'P&amp;L'!$E$53)</f>
        <v>27626.400000000001</v>
      </c>
      <c r="G13" s="17">
        <f>-INDEX('FY21'!$X56:$AI56,'P&amp;L'!$E$53)</f>
        <v>16373.150000000001</v>
      </c>
      <c r="I13" s="17">
        <f t="shared" si="0"/>
        <v>11253.25</v>
      </c>
    </row>
    <row r="14" spans="1:9" ht="14.4" x14ac:dyDescent="0.3">
      <c r="A14" s="7" t="s">
        <v>131</v>
      </c>
      <c r="C14" s="16" t="s">
        <v>140</v>
      </c>
      <c r="E14" s="17">
        <f>-INDEX('FY22'!$X57:$AI57,'P&amp;L'!$E$53)</f>
        <v>1731.25</v>
      </c>
      <c r="G14" s="17">
        <f>-INDEX('FY21'!$X57:$AI57,'P&amp;L'!$E$53)</f>
        <v>1731.25</v>
      </c>
      <c r="I14" s="17">
        <f>E14-G14</f>
        <v>0</v>
      </c>
    </row>
    <row r="15" spans="1:9" x14ac:dyDescent="0.25">
      <c r="E15" s="19">
        <f>SUM(E9:E14)</f>
        <v>632058.44000000006</v>
      </c>
      <c r="G15" s="19">
        <f>SUM(G9:G14)</f>
        <v>688383.21000000008</v>
      </c>
      <c r="I15" s="19">
        <f>SUM(I9:I14)</f>
        <v>-56324.770000000019</v>
      </c>
    </row>
    <row r="17" spans="1:9" x14ac:dyDescent="0.25">
      <c r="B17" s="1" t="s">
        <v>55</v>
      </c>
    </row>
    <row r="18" spans="1:9" x14ac:dyDescent="0.25">
      <c r="A18" s="4">
        <v>51</v>
      </c>
      <c r="C18" s="16" t="s">
        <v>56</v>
      </c>
      <c r="E18" s="17">
        <f>INDEX('FY22'!$X58:$AI58,'P&amp;L'!$E$53)</f>
        <v>239109.21000000002</v>
      </c>
      <c r="G18" s="17">
        <f>INDEX('FY21'!$X58:$AI58,'P&amp;L'!$E$53)</f>
        <v>266911.07</v>
      </c>
      <c r="I18" s="17">
        <f>G18-E18</f>
        <v>27801.859999999986</v>
      </c>
    </row>
    <row r="19" spans="1:9" x14ac:dyDescent="0.25">
      <c r="A19" s="4">
        <v>52</v>
      </c>
      <c r="C19" s="16" t="s">
        <v>57</v>
      </c>
      <c r="E19" s="17">
        <f>INDEX('FY22'!$X59:$AI59,'P&amp;L'!$E$53)</f>
        <v>129663.03</v>
      </c>
      <c r="G19" s="17">
        <f>INDEX('FY21'!$X59:$AI59,'P&amp;L'!$E$53)</f>
        <v>126983.87999999999</v>
      </c>
      <c r="I19" s="17">
        <f>G19-E19</f>
        <v>-2679.1500000000087</v>
      </c>
    </row>
    <row r="21" spans="1:9" ht="14.4" x14ac:dyDescent="0.3">
      <c r="A21" s="5" t="s">
        <v>98</v>
      </c>
      <c r="B21"/>
      <c r="C21" s="20" t="s">
        <v>97</v>
      </c>
      <c r="E21" s="17">
        <f>INDEX('FY22'!$X61:$AI61,'P&amp;L'!$E$53)</f>
        <v>27634.57</v>
      </c>
      <c r="G21" s="17">
        <f>INDEX('FY21'!$X61:$AI61,'P&amp;L'!$E$53)</f>
        <v>26795.739999999998</v>
      </c>
      <c r="I21" s="17">
        <f t="shared" ref="I21:I44" si="1">G21-E21</f>
        <v>-838.83000000000175</v>
      </c>
    </row>
    <row r="22" spans="1:9" ht="14.4" x14ac:dyDescent="0.3">
      <c r="A22" s="5" t="s">
        <v>100</v>
      </c>
      <c r="B22"/>
      <c r="C22" s="20" t="s">
        <v>99</v>
      </c>
      <c r="E22" s="17">
        <f>INDEX('FY22'!$X62:$AI62,'P&amp;L'!$E$53)</f>
        <v>6683.37</v>
      </c>
      <c r="G22" s="17">
        <f>INDEX('FY21'!$X62:$AI62,'P&amp;L'!$E$53)</f>
        <v>5476.99</v>
      </c>
      <c r="I22" s="17">
        <f t="shared" si="1"/>
        <v>-1206.3800000000001</v>
      </c>
    </row>
    <row r="23" spans="1:9" ht="14.4" x14ac:dyDescent="0.3">
      <c r="A23" s="5" t="s">
        <v>102</v>
      </c>
      <c r="B23"/>
      <c r="C23" s="20" t="s">
        <v>101</v>
      </c>
      <c r="E23" s="17">
        <f>INDEX('FY22'!$X63:$AI63,'P&amp;L'!$E$53)</f>
        <v>10062.75</v>
      </c>
      <c r="G23" s="17">
        <f>INDEX('FY21'!$X63:$AI63,'P&amp;L'!$E$53)</f>
        <v>12954.400000000001</v>
      </c>
      <c r="I23" s="17">
        <f t="shared" si="1"/>
        <v>2891.6500000000015</v>
      </c>
    </row>
    <row r="24" spans="1:9" ht="14.4" x14ac:dyDescent="0.3">
      <c r="A24" s="5" t="s">
        <v>39</v>
      </c>
      <c r="B24"/>
      <c r="C24" s="20" t="s">
        <v>38</v>
      </c>
      <c r="E24" s="17">
        <f>INDEX('FY22'!$X64:$AI64,'P&amp;L'!$E$53)</f>
        <v>465.22</v>
      </c>
      <c r="G24" s="17">
        <f>INDEX('FY21'!$X64:$AI64,'P&amp;L'!$E$53)</f>
        <v>950.64</v>
      </c>
      <c r="I24" s="17">
        <f t="shared" si="1"/>
        <v>485.41999999999996</v>
      </c>
    </row>
    <row r="25" spans="1:9" ht="14.4" x14ac:dyDescent="0.3">
      <c r="A25" s="5">
        <v>53202</v>
      </c>
      <c r="B25" s="30"/>
      <c r="C25" s="7" t="s">
        <v>154</v>
      </c>
      <c r="E25" s="17">
        <f>INDEX('FY22'!$X65:$AI65,'P&amp;L'!$E$53)</f>
        <v>15869.1</v>
      </c>
      <c r="G25" s="17">
        <f>INDEX('FY21'!$X65:$AI65,'P&amp;L'!$E$53)</f>
        <v>0</v>
      </c>
      <c r="I25" s="17">
        <f t="shared" ref="I25:I27" si="2">G25-E25</f>
        <v>-15869.1</v>
      </c>
    </row>
    <row r="26" spans="1:9" ht="14.4" x14ac:dyDescent="0.3">
      <c r="A26" s="5">
        <v>53208</v>
      </c>
      <c r="B26" s="30"/>
      <c r="C26" s="7" t="s">
        <v>152</v>
      </c>
      <c r="E26" s="17">
        <f>INDEX('FY22'!$X66:$AI66,'P&amp;L'!$E$53)</f>
        <v>844.93</v>
      </c>
      <c r="G26" s="17">
        <f>INDEX('FY21'!$X66:$AI66,'P&amp;L'!$E$53)</f>
        <v>539.97</v>
      </c>
      <c r="I26" s="17">
        <f t="shared" si="2"/>
        <v>-304.95999999999992</v>
      </c>
    </row>
    <row r="27" spans="1:9" ht="14.4" x14ac:dyDescent="0.3">
      <c r="A27" s="5">
        <v>53219</v>
      </c>
      <c r="B27" s="30"/>
      <c r="C27" s="30" t="s">
        <v>150</v>
      </c>
      <c r="E27" s="17">
        <f>INDEX('FY22'!$X67:$AI67,'P&amp;L'!$E$53)</f>
        <v>555</v>
      </c>
      <c r="G27" s="17">
        <f>INDEX('FY21'!$X67:$AI67,'P&amp;L'!$E$53)</f>
        <v>696.45</v>
      </c>
      <c r="I27" s="17">
        <f t="shared" si="2"/>
        <v>141.45000000000005</v>
      </c>
    </row>
    <row r="28" spans="1:9" ht="14.4" x14ac:dyDescent="0.3">
      <c r="A28" s="5" t="s">
        <v>104</v>
      </c>
      <c r="B28"/>
      <c r="C28" s="20" t="s">
        <v>103</v>
      </c>
      <c r="E28" s="17">
        <f>INDEX('FY22'!$X68:$AI68,'P&amp;L'!$E$53)</f>
        <v>6942.38</v>
      </c>
      <c r="G28" s="17">
        <f>INDEX('FY21'!$X68:$AI68,'P&amp;L'!$E$53)</f>
        <v>14647.52</v>
      </c>
      <c r="I28" s="17">
        <f t="shared" si="1"/>
        <v>7705.14</v>
      </c>
    </row>
    <row r="29" spans="1:9" ht="14.4" x14ac:dyDescent="0.3">
      <c r="A29" s="5">
        <v>53241</v>
      </c>
      <c r="B29" s="30"/>
      <c r="C29" s="7" t="s">
        <v>155</v>
      </c>
      <c r="E29" s="17">
        <f>INDEX('FY22'!$X69:$AI69,'P&amp;L'!$E$53)</f>
        <v>3200.51</v>
      </c>
      <c r="G29" s="17">
        <f>INDEX('FY21'!$X69:$AI69,'P&amp;L'!$E$53)</f>
        <v>0</v>
      </c>
      <c r="I29" s="17">
        <f t="shared" ref="I29" si="3">G29-E29</f>
        <v>-3200.51</v>
      </c>
    </row>
    <row r="30" spans="1:9" ht="14.4" x14ac:dyDescent="0.3">
      <c r="A30" s="5" t="s">
        <v>106</v>
      </c>
      <c r="B30"/>
      <c r="C30" s="20" t="s">
        <v>105</v>
      </c>
      <c r="E30" s="17">
        <f>INDEX('FY22'!$X70:$AI70,'P&amp;L'!$E$53)</f>
        <v>94252.47</v>
      </c>
      <c r="G30" s="17">
        <f>INDEX('FY21'!$X70:$AI70,'P&amp;L'!$E$53)</f>
        <v>89691.02</v>
      </c>
      <c r="I30" s="17">
        <f t="shared" si="1"/>
        <v>-4561.4499999999971</v>
      </c>
    </row>
    <row r="31" spans="1:9" ht="14.4" x14ac:dyDescent="0.3">
      <c r="A31" s="5" t="s">
        <v>108</v>
      </c>
      <c r="B31"/>
      <c r="C31" s="20" t="s">
        <v>107</v>
      </c>
      <c r="E31" s="17">
        <f>INDEX('FY22'!$X71:$AI71,'P&amp;L'!$E$53)</f>
        <v>7486.12</v>
      </c>
      <c r="G31" s="17">
        <f>INDEX('FY21'!$X71:$AI71,'P&amp;L'!$E$53)</f>
        <v>21742.39</v>
      </c>
      <c r="I31" s="17">
        <f t="shared" si="1"/>
        <v>14256.27</v>
      </c>
    </row>
    <row r="32" spans="1:9" ht="14.4" x14ac:dyDescent="0.3">
      <c r="A32" s="5" t="s">
        <v>110</v>
      </c>
      <c r="B32"/>
      <c r="C32" s="20" t="s">
        <v>109</v>
      </c>
      <c r="E32" s="17">
        <f>INDEX('FY22'!$X72:$AI72,'P&amp;L'!$E$53)</f>
        <v>12383.37</v>
      </c>
      <c r="G32" s="17">
        <f>INDEX('FY21'!$X72:$AI72,'P&amp;L'!$E$53)</f>
        <v>15904.07</v>
      </c>
      <c r="I32" s="17">
        <f t="shared" si="1"/>
        <v>3520.6999999999989</v>
      </c>
    </row>
    <row r="33" spans="1:9" ht="14.4" x14ac:dyDescent="0.3">
      <c r="A33" s="5" t="s">
        <v>112</v>
      </c>
      <c r="B33"/>
      <c r="C33" s="20" t="s">
        <v>111</v>
      </c>
      <c r="E33" s="17">
        <f>INDEX('FY22'!$X73:$AI73,'P&amp;L'!$E$53)</f>
        <v>68065</v>
      </c>
      <c r="G33" s="17">
        <f>INDEX('FY21'!$X73:$AI73,'P&amp;L'!$E$53)</f>
        <v>65309</v>
      </c>
      <c r="I33" s="17">
        <f t="shared" si="1"/>
        <v>-2756</v>
      </c>
    </row>
    <row r="34" spans="1:9" ht="14.4" x14ac:dyDescent="0.3">
      <c r="A34" s="5" t="s">
        <v>114</v>
      </c>
      <c r="B34"/>
      <c r="C34" s="20" t="s">
        <v>113</v>
      </c>
      <c r="E34" s="17">
        <f>INDEX('FY22'!$X74:$AI74,'P&amp;L'!$E$53)</f>
        <v>52740.800000000003</v>
      </c>
      <c r="G34" s="17">
        <f>INDEX('FY21'!$X74:$AI74,'P&amp;L'!$E$53)</f>
        <v>52740.800000000003</v>
      </c>
      <c r="I34" s="17">
        <f t="shared" si="1"/>
        <v>0</v>
      </c>
    </row>
    <row r="35" spans="1:9" ht="14.4" x14ac:dyDescent="0.3">
      <c r="A35" s="5" t="s">
        <v>116</v>
      </c>
      <c r="B35"/>
      <c r="C35" s="20" t="s">
        <v>115</v>
      </c>
      <c r="E35" s="17">
        <f>INDEX('FY22'!$X75:$AI75,'P&amp;L'!$E$53)</f>
        <v>28168</v>
      </c>
      <c r="G35" s="17">
        <f>INDEX('FY21'!$X75:$AI75,'P&amp;L'!$E$53)</f>
        <v>28044</v>
      </c>
      <c r="I35" s="17">
        <f t="shared" si="1"/>
        <v>-124</v>
      </c>
    </row>
    <row r="36" spans="1:9" ht="14.4" x14ac:dyDescent="0.3">
      <c r="A36" s="5" t="s">
        <v>41</v>
      </c>
      <c r="B36"/>
      <c r="C36" s="20" t="s">
        <v>40</v>
      </c>
      <c r="E36" s="17">
        <f>INDEX('FY22'!$X76:$AI76,'P&amp;L'!$E$53)</f>
        <v>0</v>
      </c>
      <c r="G36" s="17">
        <f>INDEX('FY21'!$X76:$AI76,'P&amp;L'!$E$53)</f>
        <v>1012.5</v>
      </c>
      <c r="I36" s="17">
        <f t="shared" si="1"/>
        <v>1012.5</v>
      </c>
    </row>
    <row r="37" spans="1:9" ht="14.4" x14ac:dyDescent="0.3">
      <c r="A37" s="5" t="s">
        <v>118</v>
      </c>
      <c r="B37"/>
      <c r="C37" s="20" t="s">
        <v>117</v>
      </c>
      <c r="E37" s="17">
        <f>INDEX('FY22'!$X77:$AI77,'P&amp;L'!$E$53)</f>
        <v>2598.75</v>
      </c>
      <c r="G37" s="17">
        <f>INDEX('FY21'!$X77:$AI77,'P&amp;L'!$E$53)</f>
        <v>2362.5</v>
      </c>
      <c r="I37" s="17">
        <f t="shared" si="1"/>
        <v>-236.25</v>
      </c>
    </row>
    <row r="38" spans="1:9" ht="14.4" x14ac:dyDescent="0.3">
      <c r="A38" s="5" t="s">
        <v>43</v>
      </c>
      <c r="B38"/>
      <c r="C38" s="20" t="s">
        <v>42</v>
      </c>
      <c r="E38" s="17">
        <f>INDEX('FY22'!$X78:$AI78,'P&amp;L'!$E$53)</f>
        <v>589.91</v>
      </c>
      <c r="G38" s="17">
        <f>INDEX('FY21'!$X78:$AI78,'P&amp;L'!$E$53)</f>
        <v>736.91</v>
      </c>
      <c r="I38" s="17">
        <f t="shared" si="1"/>
        <v>147</v>
      </c>
    </row>
    <row r="39" spans="1:9" ht="14.4" x14ac:dyDescent="0.3">
      <c r="A39" s="5" t="s">
        <v>120</v>
      </c>
      <c r="B39"/>
      <c r="C39" s="20" t="s">
        <v>119</v>
      </c>
      <c r="E39" s="17">
        <f>INDEX('FY22'!$X79:$AI79,'P&amp;L'!$E$53)</f>
        <v>5480</v>
      </c>
      <c r="G39" s="17">
        <f>INDEX('FY21'!$X79:$AI79,'P&amp;L'!$E$53)</f>
        <v>5553.58</v>
      </c>
      <c r="I39" s="17">
        <f t="shared" si="1"/>
        <v>73.579999999999927</v>
      </c>
    </row>
    <row r="40" spans="1:9" ht="14.4" x14ac:dyDescent="0.3">
      <c r="A40" s="5" t="s">
        <v>45</v>
      </c>
      <c r="B40"/>
      <c r="C40" s="20" t="s">
        <v>44</v>
      </c>
      <c r="E40" s="17">
        <f>INDEX('FY22'!$X80:$AI80,'P&amp;L'!$E$53)</f>
        <v>0</v>
      </c>
      <c r="G40" s="17">
        <f>INDEX('FY21'!$X80:$AI80,'P&amp;L'!$E$53)</f>
        <v>0</v>
      </c>
      <c r="I40" s="17">
        <f t="shared" si="1"/>
        <v>0</v>
      </c>
    </row>
    <row r="41" spans="1:9" ht="14.4" x14ac:dyDescent="0.3">
      <c r="A41" s="5" t="s">
        <v>122</v>
      </c>
      <c r="B41"/>
      <c r="C41" s="20" t="s">
        <v>121</v>
      </c>
      <c r="E41" s="17">
        <f>INDEX('FY22'!$X81:$AI81,'P&amp;L'!$E$53)</f>
        <v>13685.52</v>
      </c>
      <c r="G41" s="17">
        <f>INDEX('FY21'!$X81:$AI81,'P&amp;L'!$E$53)</f>
        <v>12489.189999999999</v>
      </c>
      <c r="I41" s="17">
        <f t="shared" si="1"/>
        <v>-1196.3300000000017</v>
      </c>
    </row>
    <row r="42" spans="1:9" ht="14.4" x14ac:dyDescent="0.3">
      <c r="A42" s="5" t="s">
        <v>47</v>
      </c>
      <c r="B42"/>
      <c r="C42" s="20" t="s">
        <v>46</v>
      </c>
      <c r="E42" s="17">
        <f>INDEX('FY22'!$X82:$AI82,'P&amp;L'!$E$53)</f>
        <v>205</v>
      </c>
      <c r="G42" s="17">
        <f>INDEX('FY21'!$X82:$AI82,'P&amp;L'!$E$53)</f>
        <v>605</v>
      </c>
      <c r="I42" s="17">
        <f t="shared" si="1"/>
        <v>400</v>
      </c>
    </row>
    <row r="43" spans="1:9" ht="14.4" x14ac:dyDescent="0.3">
      <c r="A43" s="5" t="s">
        <v>49</v>
      </c>
      <c r="B43"/>
      <c r="C43" s="20" t="s">
        <v>48</v>
      </c>
      <c r="E43" s="17">
        <f>INDEX('FY22'!$X83:$AI83,'P&amp;L'!$E$53)</f>
        <v>0</v>
      </c>
      <c r="G43" s="17">
        <f>INDEX('FY21'!$X83:$AI83,'P&amp;L'!$E$53)</f>
        <v>0</v>
      </c>
      <c r="I43" s="17">
        <f t="shared" si="1"/>
        <v>0</v>
      </c>
    </row>
    <row r="44" spans="1:9" ht="14.4" x14ac:dyDescent="0.3">
      <c r="A44" s="5" t="s">
        <v>124</v>
      </c>
      <c r="B44"/>
      <c r="C44" s="20" t="s">
        <v>123</v>
      </c>
      <c r="E44" s="17">
        <f>INDEX('FY22'!$X84:$AI84,'P&amp;L'!$E$53)</f>
        <v>2295.84</v>
      </c>
      <c r="G44" s="17">
        <f>INDEX('FY21'!$X84:$AI84,'P&amp;L'!$E$53)</f>
        <v>2309.9900000000002</v>
      </c>
      <c r="I44" s="17">
        <f t="shared" si="1"/>
        <v>14.150000000000091</v>
      </c>
    </row>
    <row r="46" spans="1:9" x14ac:dyDescent="0.25">
      <c r="A46" s="4">
        <v>54</v>
      </c>
      <c r="C46" s="16" t="s">
        <v>58</v>
      </c>
      <c r="E46" s="17">
        <f>INDEX('FY22'!$X86:$AI86,'P&amp;L'!$E$53)</f>
        <v>0</v>
      </c>
      <c r="G46" s="17">
        <f>INDEX('FY21'!$X86:$AI86,'P&amp;L'!$E$53)</f>
        <v>0</v>
      </c>
      <c r="I46" s="17">
        <f>G46-E46</f>
        <v>0</v>
      </c>
    </row>
    <row r="47" spans="1:9" x14ac:dyDescent="0.25">
      <c r="E47" s="19">
        <f>SUM(E18:E46)</f>
        <v>728980.85</v>
      </c>
      <c r="G47" s="19">
        <f>SUM(G18:G46)</f>
        <v>754457.61</v>
      </c>
      <c r="I47" s="19">
        <f>SUM(I18:I46)</f>
        <v>25476.75999999998</v>
      </c>
    </row>
    <row r="49" spans="2:10" ht="14.4" thickBot="1" x14ac:dyDescent="0.3">
      <c r="B49" s="1" t="s">
        <v>59</v>
      </c>
      <c r="C49" s="21"/>
      <c r="D49" s="21"/>
      <c r="E49" s="22">
        <f>E15-E47</f>
        <v>-96922.409999999916</v>
      </c>
      <c r="F49" s="21"/>
      <c r="G49" s="22">
        <f>G15-G47</f>
        <v>-66074.399999999907</v>
      </c>
      <c r="H49" s="21"/>
      <c r="I49" s="22">
        <f>E49-G49</f>
        <v>-30848.010000000009</v>
      </c>
      <c r="J49" s="1"/>
    </row>
    <row r="50" spans="2:10" ht="14.4" thickTop="1" x14ac:dyDescent="0.25">
      <c r="B50" s="8" t="s">
        <v>61</v>
      </c>
      <c r="E50" s="23">
        <f>E49+INDEX('FY22'!$X88:$AI88,'P&amp;L'!$E$53)</f>
        <v>0</v>
      </c>
      <c r="F50" s="24"/>
      <c r="G50" s="23">
        <f>G49+INDEX('FY21'!$X88:$AI88,'P&amp;L'!$E$53)</f>
        <v>0</v>
      </c>
    </row>
    <row r="52" spans="2:10" ht="14.4" thickBot="1" x14ac:dyDescent="0.3"/>
    <row r="53" spans="2:10" ht="14.4" thickBot="1" x14ac:dyDescent="0.3">
      <c r="C53" s="25" t="s">
        <v>83</v>
      </c>
      <c r="E53" s="26">
        <v>6</v>
      </c>
    </row>
    <row r="54" spans="2:10" x14ac:dyDescent="0.25">
      <c r="G54" s="27"/>
    </row>
  </sheetData>
  <pageMargins left="0.4" right="0.4" top="0.4" bottom="0.4" header="0" footer="0"/>
  <pageSetup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C8DBE-B037-4E5A-B5FC-B797CDB446BF}">
  <dimension ref="A1:AI90"/>
  <sheetViews>
    <sheetView topLeftCell="K18" workbookViewId="0">
      <selection activeCell="P48" sqref="P48"/>
    </sheetView>
  </sheetViews>
  <sheetFormatPr defaultColWidth="9.33203125" defaultRowHeight="14.4" x14ac:dyDescent="0.3"/>
  <cols>
    <col min="1" max="1" width="9.33203125" style="28"/>
    <col min="2" max="2" width="33.44140625" style="28" bestFit="1" customWidth="1"/>
    <col min="3" max="3" width="17.6640625" style="28" bestFit="1" customWidth="1"/>
    <col min="4" max="4" width="21.6640625" style="28" bestFit="1" customWidth="1"/>
    <col min="5" max="5" width="10.6640625" style="28" bestFit="1" customWidth="1"/>
    <col min="6" max="6" width="17.6640625" style="28" bestFit="1" customWidth="1"/>
    <col min="7" max="7" width="10.6640625" style="28" bestFit="1" customWidth="1"/>
    <col min="8" max="8" width="33.44140625" style="28" bestFit="1" customWidth="1"/>
    <col min="9" max="9" width="10.6640625" style="28" bestFit="1" customWidth="1"/>
    <col min="10" max="10" width="21.6640625" style="28" bestFit="1" customWidth="1"/>
    <col min="11" max="13" width="13.88671875" style="6" bestFit="1" customWidth="1"/>
    <col min="14" max="14" width="13.88671875" style="7" bestFit="1" customWidth="1"/>
    <col min="15" max="19" width="13.88671875" style="6" bestFit="1" customWidth="1"/>
    <col min="20" max="20" width="11.33203125" style="7" bestFit="1" customWidth="1"/>
    <col min="21" max="21" width="12.33203125" style="7" bestFit="1" customWidth="1"/>
    <col min="22" max="22" width="12.33203125" style="6" bestFit="1" customWidth="1"/>
    <col min="23" max="23" width="3.6640625" style="6" customWidth="1"/>
    <col min="24" max="34" width="12.33203125" style="6" bestFit="1" customWidth="1"/>
    <col min="35" max="35" width="13.33203125" style="6" bestFit="1" customWidth="1"/>
    <col min="36" max="16384" width="9.33203125" style="6"/>
  </cols>
  <sheetData>
    <row r="1" spans="1:35" s="28" customFormat="1" x14ac:dyDescent="0.3">
      <c r="B1" s="7" t="s">
        <v>0</v>
      </c>
      <c r="C1" s="7" t="s">
        <v>1</v>
      </c>
      <c r="D1" s="7" t="s">
        <v>2</v>
      </c>
      <c r="E1" s="7" t="s">
        <v>3</v>
      </c>
      <c r="F1" s="7" t="s">
        <v>4</v>
      </c>
      <c r="G1" s="7" t="s">
        <v>5</v>
      </c>
      <c r="H1" s="7" t="s">
        <v>0</v>
      </c>
      <c r="I1" s="7" t="s">
        <v>6</v>
      </c>
      <c r="J1" s="7" t="s">
        <v>7</v>
      </c>
      <c r="K1" s="10" t="s">
        <v>62</v>
      </c>
      <c r="L1" s="10" t="s">
        <v>63</v>
      </c>
      <c r="M1" s="10" t="s">
        <v>64</v>
      </c>
      <c r="N1" s="10" t="s">
        <v>65</v>
      </c>
      <c r="O1" s="10" t="s">
        <v>66</v>
      </c>
      <c r="P1" s="10" t="s">
        <v>67</v>
      </c>
      <c r="Q1" s="10" t="s">
        <v>68</v>
      </c>
      <c r="R1" s="10" t="s">
        <v>69</v>
      </c>
      <c r="S1" s="10" t="s">
        <v>70</v>
      </c>
      <c r="T1" s="10" t="s">
        <v>84</v>
      </c>
      <c r="U1" s="10" t="s">
        <v>85</v>
      </c>
      <c r="V1" s="10" t="s">
        <v>86</v>
      </c>
      <c r="X1" s="9" t="s">
        <v>71</v>
      </c>
      <c r="Y1" s="9" t="s">
        <v>72</v>
      </c>
      <c r="Z1" s="9" t="s">
        <v>73</v>
      </c>
      <c r="AA1" s="9" t="s">
        <v>74</v>
      </c>
      <c r="AB1" s="9" t="s">
        <v>75</v>
      </c>
      <c r="AC1" s="9" t="s">
        <v>76</v>
      </c>
      <c r="AD1" s="9" t="s">
        <v>77</v>
      </c>
      <c r="AE1" s="9" t="s">
        <v>78</v>
      </c>
      <c r="AF1" s="9" t="s">
        <v>79</v>
      </c>
      <c r="AG1" s="9" t="s">
        <v>80</v>
      </c>
      <c r="AH1" s="9" t="s">
        <v>81</v>
      </c>
      <c r="AI1" s="9" t="s">
        <v>82</v>
      </c>
    </row>
    <row r="2" spans="1:35" x14ac:dyDescent="0.3">
      <c r="A2" s="28" t="str">
        <f t="shared" ref="A2:A48" si="0">IF((LEFT(B2,2))="53",LEFT(B2,5),LEFT(B2,2))</f>
        <v>51</v>
      </c>
      <c r="B2" s="7" t="s">
        <v>12</v>
      </c>
      <c r="C2" s="7" t="s">
        <v>8</v>
      </c>
      <c r="D2" s="7" t="s">
        <v>9</v>
      </c>
      <c r="E2" s="7" t="s">
        <v>10</v>
      </c>
      <c r="F2" s="7" t="s">
        <v>8</v>
      </c>
      <c r="G2" s="7" t="s">
        <v>13</v>
      </c>
      <c r="H2" s="7" t="s">
        <v>12</v>
      </c>
      <c r="I2" s="7" t="s">
        <v>11</v>
      </c>
      <c r="J2" s="7" t="s">
        <v>9</v>
      </c>
      <c r="K2" s="29">
        <v>1061.82</v>
      </c>
      <c r="L2" s="7">
        <v>707.88</v>
      </c>
      <c r="M2" s="7">
        <v>707.88</v>
      </c>
      <c r="N2" s="7">
        <v>707.88</v>
      </c>
      <c r="O2" s="7">
        <v>707.88</v>
      </c>
      <c r="P2" s="7">
        <v>1061.82</v>
      </c>
      <c r="Q2" s="7"/>
      <c r="R2" s="7"/>
      <c r="S2" s="7"/>
      <c r="V2" s="7"/>
      <c r="X2" s="6">
        <f>SUM(K2)</f>
        <v>1061.82</v>
      </c>
      <c r="Y2" s="6">
        <f>SUM($K2:L2)</f>
        <v>1769.6999999999998</v>
      </c>
      <c r="Z2" s="6">
        <f>SUM($K2:M2)</f>
        <v>2477.58</v>
      </c>
      <c r="AA2" s="6">
        <f>SUM($K2:N2)</f>
        <v>3185.46</v>
      </c>
      <c r="AB2" s="6">
        <f>SUM($K2:O2)</f>
        <v>3893.34</v>
      </c>
      <c r="AC2" s="6">
        <f>SUM($K2:P2)</f>
        <v>4955.16</v>
      </c>
      <c r="AD2" s="6">
        <f>SUM($K2:Q2)</f>
        <v>4955.16</v>
      </c>
      <c r="AE2" s="6">
        <f>SUM($K2:R2)</f>
        <v>4955.16</v>
      </c>
      <c r="AF2" s="6">
        <f>SUM($K2:S2)</f>
        <v>4955.16</v>
      </c>
      <c r="AG2" s="6">
        <f>SUM($K2:T2)</f>
        <v>4955.16</v>
      </c>
      <c r="AH2" s="6">
        <f>SUM($K2:U2)</f>
        <v>4955.16</v>
      </c>
      <c r="AI2" s="6">
        <f>SUM($K2:V2)</f>
        <v>4955.16</v>
      </c>
    </row>
    <row r="3" spans="1:35" x14ac:dyDescent="0.3">
      <c r="A3" s="28" t="str">
        <f t="shared" si="0"/>
        <v>51</v>
      </c>
      <c r="B3" s="7" t="s">
        <v>14</v>
      </c>
      <c r="C3" s="7" t="s">
        <v>8</v>
      </c>
      <c r="D3" s="7" t="s">
        <v>9</v>
      </c>
      <c r="E3" s="7" t="s">
        <v>10</v>
      </c>
      <c r="F3" s="7" t="s">
        <v>8</v>
      </c>
      <c r="G3" s="7" t="s">
        <v>15</v>
      </c>
      <c r="H3" s="7" t="s">
        <v>14</v>
      </c>
      <c r="I3" s="7" t="s">
        <v>11</v>
      </c>
      <c r="J3" s="7" t="s">
        <v>9</v>
      </c>
      <c r="K3" s="29">
        <v>11100.93</v>
      </c>
      <c r="L3" s="7">
        <v>7400.62</v>
      </c>
      <c r="M3" s="7">
        <v>7400.62</v>
      </c>
      <c r="N3" s="7">
        <v>7400.62</v>
      </c>
      <c r="O3" s="7">
        <v>7400.62</v>
      </c>
      <c r="P3" s="7">
        <v>11100.93</v>
      </c>
      <c r="Q3" s="7"/>
      <c r="R3" s="7"/>
      <c r="S3" s="7"/>
      <c r="V3" s="7"/>
      <c r="X3" s="6">
        <f t="shared" ref="X3:X22" si="1">SUM(K3)</f>
        <v>11100.93</v>
      </c>
      <c r="Y3" s="6">
        <f>SUM($K3:L3)</f>
        <v>18501.55</v>
      </c>
      <c r="Z3" s="6">
        <f>SUM($K3:M3)</f>
        <v>25902.17</v>
      </c>
      <c r="AA3" s="6">
        <f>SUM($K3:N3)</f>
        <v>33302.79</v>
      </c>
      <c r="AB3" s="6">
        <f>SUM($K3:O3)</f>
        <v>40703.410000000003</v>
      </c>
      <c r="AC3" s="6">
        <f>SUM($K3:P3)</f>
        <v>51804.340000000004</v>
      </c>
      <c r="AD3" s="6">
        <f>SUM($K3:Q3)</f>
        <v>51804.340000000004</v>
      </c>
      <c r="AE3" s="6">
        <f>SUM($K3:R3)</f>
        <v>51804.340000000004</v>
      </c>
      <c r="AF3" s="6">
        <f>SUM($K3:S3)</f>
        <v>51804.340000000004</v>
      </c>
      <c r="AG3" s="6">
        <f>SUM($K3:T3)</f>
        <v>51804.340000000004</v>
      </c>
      <c r="AH3" s="6">
        <f>SUM($K3:U3)</f>
        <v>51804.340000000004</v>
      </c>
      <c r="AI3" s="6">
        <f>SUM($K3:V3)</f>
        <v>51804.340000000004</v>
      </c>
    </row>
    <row r="4" spans="1:35" x14ac:dyDescent="0.3">
      <c r="A4" s="28" t="str">
        <f t="shared" si="0"/>
        <v>51</v>
      </c>
      <c r="B4" s="7" t="s">
        <v>89</v>
      </c>
      <c r="C4" s="7" t="s">
        <v>8</v>
      </c>
      <c r="D4" s="7" t="s">
        <v>9</v>
      </c>
      <c r="E4" s="7" t="s">
        <v>10</v>
      </c>
      <c r="F4" s="7" t="s">
        <v>8</v>
      </c>
      <c r="G4" s="7" t="s">
        <v>90</v>
      </c>
      <c r="H4" s="7" t="s">
        <v>89</v>
      </c>
      <c r="I4" s="7" t="s">
        <v>11</v>
      </c>
      <c r="J4" s="7" t="s">
        <v>9</v>
      </c>
      <c r="K4" s="29">
        <v>14104.98</v>
      </c>
      <c r="L4" s="7">
        <v>21840.3</v>
      </c>
      <c r="M4" s="7">
        <v>21894.9</v>
      </c>
      <c r="N4" s="7">
        <v>21714.36</v>
      </c>
      <c r="O4" s="7">
        <v>21594</v>
      </c>
      <c r="P4" s="7">
        <v>17690.86</v>
      </c>
      <c r="Q4" s="7"/>
      <c r="R4" s="7"/>
      <c r="S4" s="7"/>
      <c r="V4" s="7"/>
      <c r="X4" s="6">
        <f t="shared" si="1"/>
        <v>14104.98</v>
      </c>
      <c r="Y4" s="6">
        <f>SUM($K4:L4)</f>
        <v>35945.279999999999</v>
      </c>
      <c r="Z4" s="6">
        <f>SUM($K4:M4)</f>
        <v>57840.18</v>
      </c>
      <c r="AA4" s="6">
        <f>SUM($K4:N4)</f>
        <v>79554.540000000008</v>
      </c>
      <c r="AB4" s="6">
        <f>SUM($K4:O4)</f>
        <v>101148.54000000001</v>
      </c>
      <c r="AC4" s="6">
        <f>SUM($K4:P4)</f>
        <v>118839.40000000001</v>
      </c>
      <c r="AD4" s="6">
        <f>SUM($K4:Q4)</f>
        <v>118839.40000000001</v>
      </c>
      <c r="AE4" s="6">
        <f>SUM($K4:R4)</f>
        <v>118839.40000000001</v>
      </c>
      <c r="AF4" s="6">
        <f>SUM($K4:S4)</f>
        <v>118839.40000000001</v>
      </c>
      <c r="AG4" s="6">
        <f>SUM($K4:T4)</f>
        <v>118839.40000000001</v>
      </c>
      <c r="AH4" s="6">
        <f>SUM($K4:U4)</f>
        <v>118839.40000000001</v>
      </c>
      <c r="AI4" s="6">
        <f>SUM($K4:V4)</f>
        <v>118839.40000000001</v>
      </c>
    </row>
    <row r="5" spans="1:35" x14ac:dyDescent="0.3">
      <c r="A5" s="28" t="str">
        <f t="shared" si="0"/>
        <v>51</v>
      </c>
      <c r="B5" s="7" t="s">
        <v>91</v>
      </c>
      <c r="C5" s="7" t="s">
        <v>8</v>
      </c>
      <c r="D5" s="7" t="s">
        <v>9</v>
      </c>
      <c r="E5" s="7" t="s">
        <v>10</v>
      </c>
      <c r="F5" s="7" t="s">
        <v>8</v>
      </c>
      <c r="G5" s="7" t="s">
        <v>92</v>
      </c>
      <c r="H5" s="7" t="s">
        <v>91</v>
      </c>
      <c r="I5" s="7" t="s">
        <v>11</v>
      </c>
      <c r="J5" s="7" t="s">
        <v>9</v>
      </c>
      <c r="K5" s="29">
        <v>5184</v>
      </c>
      <c r="L5" s="7">
        <v>7004.25</v>
      </c>
      <c r="M5" s="7">
        <v>4225</v>
      </c>
      <c r="N5" s="7">
        <v>4767.75</v>
      </c>
      <c r="O5" s="7">
        <v>3409.25</v>
      </c>
      <c r="P5" s="7">
        <v>1901.25</v>
      </c>
      <c r="Q5" s="7"/>
      <c r="R5" s="7"/>
      <c r="S5" s="7"/>
      <c r="V5" s="7"/>
      <c r="X5" s="6">
        <f t="shared" si="1"/>
        <v>5184</v>
      </c>
      <c r="Y5" s="6">
        <f>SUM($K5:L5)</f>
        <v>12188.25</v>
      </c>
      <c r="Z5" s="6">
        <f>SUM($K5:M5)</f>
        <v>16413.25</v>
      </c>
      <c r="AA5" s="6">
        <f>SUM($K5:N5)</f>
        <v>21181</v>
      </c>
      <c r="AB5" s="6">
        <f>SUM($K5:O5)</f>
        <v>24590.25</v>
      </c>
      <c r="AC5" s="6">
        <f>SUM($K5:P5)</f>
        <v>26491.5</v>
      </c>
      <c r="AD5" s="6">
        <f>SUM($K5:Q5)</f>
        <v>26491.5</v>
      </c>
      <c r="AE5" s="6">
        <f>SUM($K5:R5)</f>
        <v>26491.5</v>
      </c>
      <c r="AF5" s="6">
        <f>SUM($K5:S5)</f>
        <v>26491.5</v>
      </c>
      <c r="AG5" s="6">
        <f>SUM($K5:T5)</f>
        <v>26491.5</v>
      </c>
      <c r="AH5" s="6">
        <f>SUM($K5:U5)</f>
        <v>26491.5</v>
      </c>
      <c r="AI5" s="6">
        <f>SUM($K5:V5)</f>
        <v>26491.5</v>
      </c>
    </row>
    <row r="6" spans="1:35" x14ac:dyDescent="0.3">
      <c r="A6" s="28" t="str">
        <f t="shared" si="0"/>
        <v>51</v>
      </c>
      <c r="B6" s="7" t="s">
        <v>16</v>
      </c>
      <c r="C6" s="7" t="s">
        <v>8</v>
      </c>
      <c r="D6" s="7" t="s">
        <v>9</v>
      </c>
      <c r="E6" s="7" t="s">
        <v>10</v>
      </c>
      <c r="F6" s="7" t="s">
        <v>8</v>
      </c>
      <c r="G6" s="7" t="s">
        <v>17</v>
      </c>
      <c r="H6" s="7" t="s">
        <v>16</v>
      </c>
      <c r="I6" s="7" t="s">
        <v>11</v>
      </c>
      <c r="J6" s="7" t="s">
        <v>9</v>
      </c>
      <c r="K6" s="29">
        <v>0</v>
      </c>
      <c r="L6" s="7">
        <v>0</v>
      </c>
      <c r="M6" s="7">
        <v>0</v>
      </c>
      <c r="N6" s="7">
        <v>100</v>
      </c>
      <c r="O6" s="7">
        <v>100</v>
      </c>
      <c r="P6" s="7">
        <v>200</v>
      </c>
      <c r="Q6" s="7"/>
      <c r="R6" s="7"/>
      <c r="S6" s="7"/>
      <c r="V6" s="7"/>
      <c r="X6" s="6">
        <f t="shared" si="1"/>
        <v>0</v>
      </c>
      <c r="Y6" s="6">
        <f>SUM($K6:L6)</f>
        <v>0</v>
      </c>
      <c r="Z6" s="6">
        <f>SUM($K6:M6)</f>
        <v>0</v>
      </c>
      <c r="AA6" s="6">
        <f>SUM($K6:N6)</f>
        <v>100</v>
      </c>
      <c r="AB6" s="6">
        <f>SUM($K6:O6)</f>
        <v>200</v>
      </c>
      <c r="AC6" s="6">
        <f>SUM($K6:P6)</f>
        <v>400</v>
      </c>
      <c r="AD6" s="6">
        <f>SUM($K6:Q6)</f>
        <v>400</v>
      </c>
      <c r="AE6" s="6">
        <f>SUM($K6:R6)</f>
        <v>400</v>
      </c>
      <c r="AF6" s="6">
        <f>SUM($K6:S6)</f>
        <v>400</v>
      </c>
      <c r="AG6" s="6">
        <f>SUM($K6:T6)</f>
        <v>400</v>
      </c>
      <c r="AH6" s="6">
        <f>SUM($K6:U6)</f>
        <v>400</v>
      </c>
      <c r="AI6" s="6">
        <f>SUM($K6:V6)</f>
        <v>400</v>
      </c>
    </row>
    <row r="7" spans="1:35" x14ac:dyDescent="0.3">
      <c r="A7" s="28" t="str">
        <f t="shared" si="0"/>
        <v>51</v>
      </c>
      <c r="B7" s="7" t="s">
        <v>18</v>
      </c>
      <c r="C7" s="7" t="s">
        <v>8</v>
      </c>
      <c r="D7" s="7" t="s">
        <v>9</v>
      </c>
      <c r="E7" s="7" t="s">
        <v>10</v>
      </c>
      <c r="F7" s="7" t="s">
        <v>8</v>
      </c>
      <c r="G7" s="7" t="s">
        <v>19</v>
      </c>
      <c r="H7" s="7" t="s">
        <v>18</v>
      </c>
      <c r="I7" s="7" t="s">
        <v>11</v>
      </c>
      <c r="J7" s="7" t="s">
        <v>9</v>
      </c>
      <c r="K7" s="29">
        <v>2860.08</v>
      </c>
      <c r="L7" s="7">
        <v>2462.63</v>
      </c>
      <c r="M7" s="7">
        <v>5093.9799999999996</v>
      </c>
      <c r="N7" s="7">
        <v>3773.6</v>
      </c>
      <c r="O7" s="7">
        <v>3788.88</v>
      </c>
      <c r="P7" s="7">
        <v>2633.39</v>
      </c>
      <c r="Q7" s="7"/>
      <c r="R7" s="7"/>
      <c r="S7" s="7"/>
      <c r="V7" s="7"/>
      <c r="X7" s="6">
        <f t="shared" si="1"/>
        <v>2860.08</v>
      </c>
      <c r="Y7" s="6">
        <f>SUM($K7:L7)</f>
        <v>5322.71</v>
      </c>
      <c r="Z7" s="6">
        <f>SUM($K7:M7)</f>
        <v>10416.689999999999</v>
      </c>
      <c r="AA7" s="6">
        <f>SUM($K7:N7)</f>
        <v>14190.289999999999</v>
      </c>
      <c r="AB7" s="6">
        <f>SUM($K7:O7)</f>
        <v>17979.169999999998</v>
      </c>
      <c r="AC7" s="6">
        <f>SUM($K7:P7)</f>
        <v>20612.559999999998</v>
      </c>
      <c r="AD7" s="6">
        <f>SUM($K7:Q7)</f>
        <v>20612.559999999998</v>
      </c>
      <c r="AE7" s="6">
        <f>SUM($K7:R7)</f>
        <v>20612.559999999998</v>
      </c>
      <c r="AF7" s="6">
        <f>SUM($K7:S7)</f>
        <v>20612.559999999998</v>
      </c>
      <c r="AG7" s="6">
        <f>SUM($K7:T7)</f>
        <v>20612.559999999998</v>
      </c>
      <c r="AH7" s="6">
        <f>SUM($K7:U7)</f>
        <v>20612.559999999998</v>
      </c>
      <c r="AI7" s="6">
        <f>SUM($K7:V7)</f>
        <v>20612.559999999998</v>
      </c>
    </row>
    <row r="8" spans="1:35" x14ac:dyDescent="0.3">
      <c r="A8" s="28" t="str">
        <f t="shared" si="0"/>
        <v>51</v>
      </c>
      <c r="B8" s="7" t="s">
        <v>93</v>
      </c>
      <c r="C8" s="7" t="s">
        <v>8</v>
      </c>
      <c r="D8" s="7" t="s">
        <v>9</v>
      </c>
      <c r="E8" s="7" t="s">
        <v>10</v>
      </c>
      <c r="F8" s="7" t="s">
        <v>8</v>
      </c>
      <c r="G8" s="7" t="s">
        <v>94</v>
      </c>
      <c r="H8" s="7" t="s">
        <v>93</v>
      </c>
      <c r="I8" s="7" t="s">
        <v>11</v>
      </c>
      <c r="J8" s="7" t="s">
        <v>9</v>
      </c>
      <c r="K8" s="29">
        <v>5130.75</v>
      </c>
      <c r="L8" s="7">
        <v>6477.5</v>
      </c>
      <c r="M8" s="7">
        <v>989.25</v>
      </c>
      <c r="N8" s="7">
        <v>551.25</v>
      </c>
      <c r="O8" s="7">
        <v>588.75</v>
      </c>
      <c r="P8" s="7">
        <v>618.75</v>
      </c>
      <c r="Q8" s="7"/>
      <c r="R8" s="7"/>
      <c r="S8" s="7"/>
      <c r="V8" s="7"/>
      <c r="X8" s="6">
        <f t="shared" si="1"/>
        <v>5130.75</v>
      </c>
      <c r="Y8" s="6">
        <f>SUM($K8:L8)</f>
        <v>11608.25</v>
      </c>
      <c r="Z8" s="6">
        <f>SUM($K8:M8)</f>
        <v>12597.5</v>
      </c>
      <c r="AA8" s="6">
        <f>SUM($K8:N8)</f>
        <v>13148.75</v>
      </c>
      <c r="AB8" s="6">
        <f>SUM($K8:O8)</f>
        <v>13737.5</v>
      </c>
      <c r="AC8" s="6">
        <f>SUM($K8:P8)</f>
        <v>14356.25</v>
      </c>
      <c r="AD8" s="6">
        <f>SUM($K8:Q8)</f>
        <v>14356.25</v>
      </c>
      <c r="AE8" s="6">
        <f>SUM($K8:R8)</f>
        <v>14356.25</v>
      </c>
      <c r="AF8" s="6">
        <f>SUM($K8:S8)</f>
        <v>14356.25</v>
      </c>
      <c r="AG8" s="6">
        <f>SUM($K8:T8)</f>
        <v>14356.25</v>
      </c>
      <c r="AH8" s="6">
        <f>SUM($K8:U8)</f>
        <v>14356.25</v>
      </c>
      <c r="AI8" s="6">
        <f>SUM($K8:V8)</f>
        <v>14356.25</v>
      </c>
    </row>
    <row r="9" spans="1:35" x14ac:dyDescent="0.3">
      <c r="A9" s="28" t="str">
        <f t="shared" si="0"/>
        <v>51</v>
      </c>
      <c r="B9" s="7" t="s">
        <v>20</v>
      </c>
      <c r="C9" s="7" t="s">
        <v>8</v>
      </c>
      <c r="D9" s="7" t="s">
        <v>9</v>
      </c>
      <c r="E9" s="7" t="s">
        <v>10</v>
      </c>
      <c r="F9" s="7" t="s">
        <v>8</v>
      </c>
      <c r="G9" s="7" t="s">
        <v>21</v>
      </c>
      <c r="H9" s="7" t="s">
        <v>20</v>
      </c>
      <c r="I9" s="7" t="s">
        <v>11</v>
      </c>
      <c r="J9" s="7" t="s">
        <v>9</v>
      </c>
      <c r="K9" s="29">
        <v>0</v>
      </c>
      <c r="L9" s="7">
        <v>0</v>
      </c>
      <c r="M9" s="7">
        <v>0</v>
      </c>
      <c r="N9" s="7">
        <v>0</v>
      </c>
      <c r="O9" s="7">
        <v>0</v>
      </c>
      <c r="P9" s="7">
        <v>1650</v>
      </c>
      <c r="Q9" s="7"/>
      <c r="R9" s="7"/>
      <c r="S9" s="7"/>
      <c r="V9" s="7"/>
      <c r="X9" s="6">
        <f t="shared" si="1"/>
        <v>0</v>
      </c>
      <c r="Y9" s="6">
        <f>SUM($K9:L9)</f>
        <v>0</v>
      </c>
      <c r="Z9" s="6">
        <f>SUM($K9:M9)</f>
        <v>0</v>
      </c>
      <c r="AA9" s="6">
        <f>SUM($K9:N9)</f>
        <v>0</v>
      </c>
      <c r="AB9" s="6">
        <f>SUM($K9:O9)</f>
        <v>0</v>
      </c>
      <c r="AC9" s="6">
        <f>SUM($K9:P9)</f>
        <v>1650</v>
      </c>
      <c r="AD9" s="6">
        <f>SUM($K9:Q9)</f>
        <v>1650</v>
      </c>
      <c r="AE9" s="6">
        <f>SUM($K9:R9)</f>
        <v>1650</v>
      </c>
      <c r="AF9" s="6">
        <f>SUM($K9:S9)</f>
        <v>1650</v>
      </c>
      <c r="AG9" s="6">
        <f>SUM($K9:T9)</f>
        <v>1650</v>
      </c>
      <c r="AH9" s="6">
        <f>SUM($K9:U9)</f>
        <v>1650</v>
      </c>
      <c r="AI9" s="6">
        <f>SUM($K9:V9)</f>
        <v>1650</v>
      </c>
    </row>
    <row r="10" spans="1:35" x14ac:dyDescent="0.3">
      <c r="A10" s="28" t="str">
        <f t="shared" si="0"/>
        <v>52</v>
      </c>
      <c r="B10" s="7" t="s">
        <v>22</v>
      </c>
      <c r="C10" s="7" t="s">
        <v>8</v>
      </c>
      <c r="D10" s="7" t="s">
        <v>9</v>
      </c>
      <c r="E10" s="7" t="s">
        <v>10</v>
      </c>
      <c r="F10" s="7" t="s">
        <v>8</v>
      </c>
      <c r="G10" s="7" t="s">
        <v>23</v>
      </c>
      <c r="H10" s="7" t="s">
        <v>22</v>
      </c>
      <c r="I10" s="7" t="s">
        <v>11</v>
      </c>
      <c r="J10" s="7" t="s">
        <v>9</v>
      </c>
      <c r="K10" s="29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/>
      <c r="R10" s="7"/>
      <c r="S10" s="7"/>
      <c r="V10" s="7"/>
      <c r="X10" s="6">
        <f t="shared" si="1"/>
        <v>0</v>
      </c>
      <c r="Y10" s="6">
        <f>SUM($K10:L10)</f>
        <v>0</v>
      </c>
      <c r="Z10" s="6">
        <f>SUM($K10:M10)</f>
        <v>0</v>
      </c>
      <c r="AA10" s="6">
        <f>SUM($K10:N10)</f>
        <v>0</v>
      </c>
      <c r="AB10" s="6">
        <f>SUM($K10:O10)</f>
        <v>0</v>
      </c>
      <c r="AC10" s="6">
        <f>SUM($K10:P10)</f>
        <v>0</v>
      </c>
      <c r="AD10" s="6">
        <f>SUM($K10:Q10)</f>
        <v>0</v>
      </c>
      <c r="AE10" s="6">
        <f>SUM($K10:R10)</f>
        <v>0</v>
      </c>
      <c r="AF10" s="6">
        <f>SUM($K10:S10)</f>
        <v>0</v>
      </c>
      <c r="AG10" s="6">
        <f>SUM($K10:T10)</f>
        <v>0</v>
      </c>
      <c r="AH10" s="6">
        <f>SUM($K10:U10)</f>
        <v>0</v>
      </c>
      <c r="AI10" s="6">
        <f>SUM($K10:V10)</f>
        <v>0</v>
      </c>
    </row>
    <row r="11" spans="1:35" x14ac:dyDescent="0.3">
      <c r="A11" s="28" t="str">
        <f t="shared" si="0"/>
        <v>52</v>
      </c>
      <c r="B11" s="7" t="s">
        <v>24</v>
      </c>
      <c r="C11" s="7" t="s">
        <v>8</v>
      </c>
      <c r="D11" s="7" t="s">
        <v>9</v>
      </c>
      <c r="E11" s="7" t="s">
        <v>10</v>
      </c>
      <c r="F11" s="7" t="s">
        <v>8</v>
      </c>
      <c r="G11" s="7" t="s">
        <v>25</v>
      </c>
      <c r="H11" s="7" t="s">
        <v>24</v>
      </c>
      <c r="I11" s="7" t="s">
        <v>11</v>
      </c>
      <c r="J11" s="7" t="s">
        <v>9</v>
      </c>
      <c r="K11" s="29">
        <v>1630.89</v>
      </c>
      <c r="L11" s="7">
        <v>1840.52</v>
      </c>
      <c r="M11" s="7">
        <v>1636.68</v>
      </c>
      <c r="N11" s="7">
        <v>1582.52</v>
      </c>
      <c r="O11" s="7">
        <v>1517.89</v>
      </c>
      <c r="P11" s="7">
        <v>1375.94</v>
      </c>
      <c r="Q11" s="7"/>
      <c r="R11" s="7"/>
      <c r="S11" s="7"/>
      <c r="V11" s="7"/>
      <c r="X11" s="6">
        <f t="shared" si="1"/>
        <v>1630.89</v>
      </c>
      <c r="Y11" s="6">
        <f>SUM($K11:L11)</f>
        <v>3471.41</v>
      </c>
      <c r="Z11" s="6">
        <f>SUM($K11:M11)</f>
        <v>5108.09</v>
      </c>
      <c r="AA11" s="6">
        <f>SUM($K11:N11)</f>
        <v>6690.6100000000006</v>
      </c>
      <c r="AB11" s="6">
        <f>SUM($K11:O11)</f>
        <v>8208.5</v>
      </c>
      <c r="AC11" s="6">
        <f>SUM($K11:P11)</f>
        <v>9584.44</v>
      </c>
      <c r="AD11" s="6">
        <f>SUM($K11:Q11)</f>
        <v>9584.44</v>
      </c>
      <c r="AE11" s="6">
        <f>SUM($K11:R11)</f>
        <v>9584.44</v>
      </c>
      <c r="AF11" s="6">
        <f>SUM($K11:S11)</f>
        <v>9584.44</v>
      </c>
      <c r="AG11" s="6">
        <f>SUM($K11:T11)</f>
        <v>9584.44</v>
      </c>
      <c r="AH11" s="6">
        <f>SUM($K11:U11)</f>
        <v>9584.44</v>
      </c>
      <c r="AI11" s="6">
        <f>SUM($K11:V11)</f>
        <v>9584.44</v>
      </c>
    </row>
    <row r="12" spans="1:35" x14ac:dyDescent="0.3">
      <c r="A12" s="28" t="str">
        <f t="shared" si="0"/>
        <v>52</v>
      </c>
      <c r="B12" s="7" t="s">
        <v>26</v>
      </c>
      <c r="C12" s="7" t="s">
        <v>8</v>
      </c>
      <c r="D12" s="7" t="s">
        <v>9</v>
      </c>
      <c r="E12" s="7" t="s">
        <v>10</v>
      </c>
      <c r="F12" s="7" t="s">
        <v>8</v>
      </c>
      <c r="G12" s="7" t="s">
        <v>27</v>
      </c>
      <c r="H12" s="7" t="s">
        <v>26</v>
      </c>
      <c r="I12" s="7" t="s">
        <v>11</v>
      </c>
      <c r="J12" s="7" t="s">
        <v>9</v>
      </c>
      <c r="K12" s="29">
        <v>2911.86</v>
      </c>
      <c r="L12" s="7">
        <v>3372.76</v>
      </c>
      <c r="M12" s="7">
        <v>2949.66</v>
      </c>
      <c r="N12" s="7">
        <v>2846.58</v>
      </c>
      <c r="O12" s="7">
        <v>2737.49</v>
      </c>
      <c r="P12" s="7">
        <v>2710.86</v>
      </c>
      <c r="Q12" s="7"/>
      <c r="R12" s="7"/>
      <c r="S12" s="7"/>
      <c r="V12" s="7"/>
      <c r="X12" s="6">
        <f t="shared" si="1"/>
        <v>2911.86</v>
      </c>
      <c r="Y12" s="6">
        <f>SUM($K12:L12)</f>
        <v>6284.6200000000008</v>
      </c>
      <c r="Z12" s="6">
        <f>SUM($K12:M12)</f>
        <v>9234.2800000000007</v>
      </c>
      <c r="AA12" s="6">
        <f>SUM($K12:N12)</f>
        <v>12080.86</v>
      </c>
      <c r="AB12" s="6">
        <f>SUM($K12:O12)</f>
        <v>14818.35</v>
      </c>
      <c r="AC12" s="6">
        <f>SUM($K12:P12)</f>
        <v>17529.21</v>
      </c>
      <c r="AD12" s="6">
        <f>SUM($K12:Q12)</f>
        <v>17529.21</v>
      </c>
      <c r="AE12" s="6">
        <f>SUM($K12:R12)</f>
        <v>17529.21</v>
      </c>
      <c r="AF12" s="6">
        <f>SUM($K12:S12)</f>
        <v>17529.21</v>
      </c>
      <c r="AG12" s="6">
        <f>SUM($K12:T12)</f>
        <v>17529.21</v>
      </c>
      <c r="AH12" s="6">
        <f>SUM($K12:U12)</f>
        <v>17529.21</v>
      </c>
      <c r="AI12" s="6">
        <f>SUM($K12:V12)</f>
        <v>17529.21</v>
      </c>
    </row>
    <row r="13" spans="1:35" x14ac:dyDescent="0.3">
      <c r="A13" s="28" t="str">
        <f t="shared" si="0"/>
        <v>52</v>
      </c>
      <c r="B13" s="7" t="s">
        <v>95</v>
      </c>
      <c r="C13" s="7" t="s">
        <v>8</v>
      </c>
      <c r="D13" s="7" t="s">
        <v>9</v>
      </c>
      <c r="E13" s="7" t="s">
        <v>10</v>
      </c>
      <c r="F13" s="7" t="s">
        <v>8</v>
      </c>
      <c r="G13" s="7" t="s">
        <v>96</v>
      </c>
      <c r="H13" s="7" t="s">
        <v>95</v>
      </c>
      <c r="I13" s="7" t="s">
        <v>11</v>
      </c>
      <c r="J13" s="7" t="s">
        <v>9</v>
      </c>
      <c r="K13" s="29">
        <v>0</v>
      </c>
      <c r="L13" s="7">
        <v>0</v>
      </c>
      <c r="M13" s="7">
        <v>0</v>
      </c>
      <c r="N13" s="7">
        <v>0</v>
      </c>
      <c r="O13" s="7">
        <v>0</v>
      </c>
      <c r="P13" s="7">
        <v>24</v>
      </c>
      <c r="Q13" s="7"/>
      <c r="R13" s="7"/>
      <c r="S13" s="7"/>
      <c r="V13" s="7"/>
      <c r="X13" s="6">
        <f t="shared" si="1"/>
        <v>0</v>
      </c>
      <c r="Y13" s="6">
        <f>SUM($K13:L13)</f>
        <v>0</v>
      </c>
      <c r="Z13" s="6">
        <f>SUM($K13:M13)</f>
        <v>0</v>
      </c>
      <c r="AA13" s="6">
        <f>SUM($K13:N13)</f>
        <v>0</v>
      </c>
      <c r="AB13" s="6">
        <f>SUM($K13:O13)</f>
        <v>0</v>
      </c>
      <c r="AC13" s="6">
        <f>SUM($K13:P13)</f>
        <v>24</v>
      </c>
      <c r="AD13" s="6">
        <f>SUM($K13:Q13)</f>
        <v>24</v>
      </c>
      <c r="AE13" s="6">
        <f>SUM($K13:R13)</f>
        <v>24</v>
      </c>
      <c r="AF13" s="6">
        <f>SUM($K13:S13)</f>
        <v>24</v>
      </c>
      <c r="AG13" s="6">
        <f>SUM($K13:T13)</f>
        <v>24</v>
      </c>
      <c r="AH13" s="6">
        <f>SUM($K13:U13)</f>
        <v>24</v>
      </c>
      <c r="AI13" s="6">
        <f>SUM($K13:V13)</f>
        <v>24</v>
      </c>
    </row>
    <row r="14" spans="1:35" x14ac:dyDescent="0.3">
      <c r="A14" s="28" t="str">
        <f t="shared" si="0"/>
        <v>52</v>
      </c>
      <c r="B14" s="7" t="s">
        <v>28</v>
      </c>
      <c r="C14" s="7" t="s">
        <v>8</v>
      </c>
      <c r="D14" s="7" t="s">
        <v>9</v>
      </c>
      <c r="E14" s="7" t="s">
        <v>10</v>
      </c>
      <c r="F14" s="7" t="s">
        <v>8</v>
      </c>
      <c r="G14" s="7" t="s">
        <v>29</v>
      </c>
      <c r="H14" s="7" t="s">
        <v>28</v>
      </c>
      <c r="I14" s="7" t="s">
        <v>11</v>
      </c>
      <c r="J14" s="7" t="s">
        <v>9</v>
      </c>
      <c r="K14" s="29">
        <v>2335.61</v>
      </c>
      <c r="L14" s="7">
        <v>2328.46</v>
      </c>
      <c r="M14" s="7">
        <v>2328.46</v>
      </c>
      <c r="N14" s="7">
        <v>2328.46</v>
      </c>
      <c r="O14" s="7">
        <v>2328.46</v>
      </c>
      <c r="P14" s="7">
        <v>2887.77</v>
      </c>
      <c r="Q14" s="7"/>
      <c r="R14" s="7"/>
      <c r="S14" s="7"/>
      <c r="V14" s="7"/>
      <c r="X14" s="6">
        <f t="shared" si="1"/>
        <v>2335.61</v>
      </c>
      <c r="Y14" s="6">
        <f>SUM($K14:L14)</f>
        <v>4664.07</v>
      </c>
      <c r="Z14" s="6">
        <f>SUM($K14:M14)</f>
        <v>6992.53</v>
      </c>
      <c r="AA14" s="6">
        <f>SUM($K14:N14)</f>
        <v>9320.99</v>
      </c>
      <c r="AB14" s="6">
        <f>SUM($K14:O14)</f>
        <v>11649.45</v>
      </c>
      <c r="AC14" s="6">
        <f>SUM($K14:P14)</f>
        <v>14537.220000000001</v>
      </c>
      <c r="AD14" s="6">
        <f>SUM($K14:Q14)</f>
        <v>14537.220000000001</v>
      </c>
      <c r="AE14" s="6">
        <f>SUM($K14:R14)</f>
        <v>14537.220000000001</v>
      </c>
      <c r="AF14" s="6">
        <f>SUM($K14:S14)</f>
        <v>14537.220000000001</v>
      </c>
      <c r="AG14" s="6">
        <f>SUM($K14:T14)</f>
        <v>14537.220000000001</v>
      </c>
      <c r="AH14" s="6">
        <f>SUM($K14:U14)</f>
        <v>14537.220000000001</v>
      </c>
      <c r="AI14" s="6">
        <f>SUM($K14:V14)</f>
        <v>14537.220000000001</v>
      </c>
    </row>
    <row r="15" spans="1:35" x14ac:dyDescent="0.3">
      <c r="A15" s="28" t="str">
        <f t="shared" si="0"/>
        <v>52</v>
      </c>
      <c r="B15" s="7" t="s">
        <v>30</v>
      </c>
      <c r="C15" s="7" t="s">
        <v>8</v>
      </c>
      <c r="D15" s="7" t="s">
        <v>9</v>
      </c>
      <c r="E15" s="7" t="s">
        <v>10</v>
      </c>
      <c r="F15" s="7" t="s">
        <v>8</v>
      </c>
      <c r="G15" s="7" t="s">
        <v>31</v>
      </c>
      <c r="H15" s="7" t="s">
        <v>30</v>
      </c>
      <c r="I15" s="7" t="s">
        <v>11</v>
      </c>
      <c r="J15" s="7" t="s">
        <v>9</v>
      </c>
      <c r="K15" s="29">
        <v>87.6</v>
      </c>
      <c r="L15" s="7">
        <v>87.6</v>
      </c>
      <c r="M15" s="7">
        <v>175.2</v>
      </c>
      <c r="N15" s="7">
        <v>0</v>
      </c>
      <c r="O15" s="7">
        <v>87.6</v>
      </c>
      <c r="P15" s="7">
        <v>87.6</v>
      </c>
      <c r="Q15" s="7"/>
      <c r="R15" s="7"/>
      <c r="S15" s="7"/>
      <c r="V15" s="7"/>
      <c r="X15" s="6">
        <f t="shared" si="1"/>
        <v>87.6</v>
      </c>
      <c r="Y15" s="6">
        <f>SUM($K15:L15)</f>
        <v>175.2</v>
      </c>
      <c r="Z15" s="6">
        <f>SUM($K15:M15)</f>
        <v>350.4</v>
      </c>
      <c r="AA15" s="6">
        <f>SUM($K15:N15)</f>
        <v>350.4</v>
      </c>
      <c r="AB15" s="6">
        <f>SUM($K15:O15)</f>
        <v>438</v>
      </c>
      <c r="AC15" s="6">
        <f>SUM($K15:P15)</f>
        <v>525.6</v>
      </c>
      <c r="AD15" s="6">
        <f>SUM($K15:Q15)</f>
        <v>525.6</v>
      </c>
      <c r="AE15" s="6">
        <f>SUM($K15:R15)</f>
        <v>525.6</v>
      </c>
      <c r="AF15" s="6">
        <f>SUM($K15:S15)</f>
        <v>525.6</v>
      </c>
      <c r="AG15" s="6">
        <f>SUM($K15:T15)</f>
        <v>525.6</v>
      </c>
      <c r="AH15" s="6">
        <f>SUM($K15:U15)</f>
        <v>525.6</v>
      </c>
      <c r="AI15" s="6">
        <f>SUM($K15:V15)</f>
        <v>525.6</v>
      </c>
    </row>
    <row r="16" spans="1:35" x14ac:dyDescent="0.3">
      <c r="A16" s="28" t="str">
        <f t="shared" si="0"/>
        <v>52</v>
      </c>
      <c r="B16" s="7" t="s">
        <v>32</v>
      </c>
      <c r="C16" s="7" t="s">
        <v>8</v>
      </c>
      <c r="D16" s="7" t="s">
        <v>9</v>
      </c>
      <c r="E16" s="7" t="s">
        <v>10</v>
      </c>
      <c r="F16" s="7" t="s">
        <v>8</v>
      </c>
      <c r="G16" s="7" t="s">
        <v>33</v>
      </c>
      <c r="H16" s="7" t="s">
        <v>32</v>
      </c>
      <c r="I16" s="7" t="s">
        <v>11</v>
      </c>
      <c r="J16" s="7" t="s">
        <v>9</v>
      </c>
      <c r="K16" s="29">
        <v>86321</v>
      </c>
      <c r="L16" s="7">
        <v>0</v>
      </c>
      <c r="M16" s="7">
        <v>0</v>
      </c>
      <c r="N16" s="7">
        <v>0</v>
      </c>
      <c r="O16" s="7">
        <v>888.04</v>
      </c>
      <c r="P16" s="7">
        <v>-888.04</v>
      </c>
      <c r="Q16" s="7"/>
      <c r="R16" s="7"/>
      <c r="S16" s="7"/>
      <c r="V16" s="7"/>
      <c r="X16" s="6">
        <f t="shared" si="1"/>
        <v>86321</v>
      </c>
      <c r="Y16" s="6">
        <f>SUM($K16:L16)</f>
        <v>86321</v>
      </c>
      <c r="Z16" s="6">
        <f>SUM($K16:M16)</f>
        <v>86321</v>
      </c>
      <c r="AA16" s="6">
        <f>SUM($K16:N16)</f>
        <v>86321</v>
      </c>
      <c r="AB16" s="6">
        <f>SUM($K16:O16)</f>
        <v>87209.04</v>
      </c>
      <c r="AC16" s="6">
        <f>SUM($K16:P16)</f>
        <v>86321</v>
      </c>
      <c r="AD16" s="6">
        <f>SUM($K16:Q16)</f>
        <v>86321</v>
      </c>
      <c r="AE16" s="6">
        <f>SUM($K16:R16)</f>
        <v>86321</v>
      </c>
      <c r="AF16" s="6">
        <f>SUM($K16:S16)</f>
        <v>86321</v>
      </c>
      <c r="AG16" s="6">
        <f>SUM($K16:T16)</f>
        <v>86321</v>
      </c>
      <c r="AH16" s="6">
        <f>SUM($K16:U16)</f>
        <v>86321</v>
      </c>
      <c r="AI16" s="6">
        <f>SUM($K16:V16)</f>
        <v>86321</v>
      </c>
    </row>
    <row r="17" spans="1:35" x14ac:dyDescent="0.3">
      <c r="A17" s="28" t="str">
        <f t="shared" si="0"/>
        <v>52</v>
      </c>
      <c r="B17" s="7" t="s">
        <v>34</v>
      </c>
      <c r="C17" s="7" t="s">
        <v>8</v>
      </c>
      <c r="D17" s="7" t="s">
        <v>9</v>
      </c>
      <c r="E17" s="7" t="s">
        <v>10</v>
      </c>
      <c r="F17" s="7" t="s">
        <v>8</v>
      </c>
      <c r="G17" s="7" t="s">
        <v>35</v>
      </c>
      <c r="H17" s="7" t="s">
        <v>34</v>
      </c>
      <c r="I17" s="7" t="s">
        <v>11</v>
      </c>
      <c r="J17" s="7" t="s">
        <v>9</v>
      </c>
      <c r="K17" s="29">
        <v>110.25</v>
      </c>
      <c r="L17" s="7">
        <v>110.25</v>
      </c>
      <c r="M17" s="7">
        <v>147</v>
      </c>
      <c r="N17" s="7">
        <v>213.95</v>
      </c>
      <c r="O17" s="7">
        <v>346.16</v>
      </c>
      <c r="P17" s="7">
        <v>213.95</v>
      </c>
      <c r="Q17" s="7"/>
      <c r="R17" s="7"/>
      <c r="S17" s="7"/>
      <c r="V17" s="7"/>
      <c r="X17" s="6">
        <f t="shared" si="1"/>
        <v>110.25</v>
      </c>
      <c r="Y17" s="6">
        <f>SUM($K17:L17)</f>
        <v>220.5</v>
      </c>
      <c r="Z17" s="6">
        <f>SUM($K17:M17)</f>
        <v>367.5</v>
      </c>
      <c r="AA17" s="6">
        <f>SUM($K17:N17)</f>
        <v>581.45000000000005</v>
      </c>
      <c r="AB17" s="6">
        <f>SUM($K17:O17)</f>
        <v>927.61000000000013</v>
      </c>
      <c r="AC17" s="6">
        <f>SUM($K17:P17)</f>
        <v>1141.5600000000002</v>
      </c>
      <c r="AD17" s="6">
        <f>SUM($K17:Q17)</f>
        <v>1141.5600000000002</v>
      </c>
      <c r="AE17" s="6">
        <f>SUM($K17:R17)</f>
        <v>1141.5600000000002</v>
      </c>
      <c r="AF17" s="6">
        <f>SUM($K17:S17)</f>
        <v>1141.5600000000002</v>
      </c>
      <c r="AG17" s="6">
        <f>SUM($K17:T17)</f>
        <v>1141.5600000000002</v>
      </c>
      <c r="AH17" s="6">
        <f>SUM($K17:U17)</f>
        <v>1141.5600000000002</v>
      </c>
      <c r="AI17" s="6">
        <f>SUM($K17:V17)</f>
        <v>1141.5600000000002</v>
      </c>
    </row>
    <row r="18" spans="1:35" x14ac:dyDescent="0.3">
      <c r="A18" s="28" t="str">
        <f t="shared" si="0"/>
        <v>53001</v>
      </c>
      <c r="B18" s="7" t="s">
        <v>36</v>
      </c>
      <c r="C18" s="7" t="s">
        <v>8</v>
      </c>
      <c r="D18" s="7" t="s">
        <v>9</v>
      </c>
      <c r="E18" s="7" t="s">
        <v>10</v>
      </c>
      <c r="F18" s="7" t="s">
        <v>8</v>
      </c>
      <c r="G18" s="7" t="s">
        <v>37</v>
      </c>
      <c r="H18" s="7" t="s">
        <v>36</v>
      </c>
      <c r="I18" s="7" t="s">
        <v>11</v>
      </c>
      <c r="J18" s="7" t="s">
        <v>9</v>
      </c>
      <c r="K18" s="29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/>
      <c r="R18" s="7"/>
      <c r="S18" s="7"/>
      <c r="V18" s="7"/>
      <c r="X18" s="6">
        <f t="shared" si="1"/>
        <v>0</v>
      </c>
      <c r="Y18" s="6">
        <f>SUM($K18:L18)</f>
        <v>0</v>
      </c>
      <c r="Z18" s="6">
        <f>SUM($K18:M18)</f>
        <v>0</v>
      </c>
      <c r="AA18" s="6">
        <f>SUM($K18:N18)</f>
        <v>0</v>
      </c>
      <c r="AB18" s="6">
        <f>SUM($K18:O18)</f>
        <v>0</v>
      </c>
      <c r="AC18" s="6">
        <f>SUM($K18:P18)</f>
        <v>0</v>
      </c>
      <c r="AD18" s="6">
        <f>SUM($K18:Q18)</f>
        <v>0</v>
      </c>
      <c r="AE18" s="6">
        <f>SUM($K18:R18)</f>
        <v>0</v>
      </c>
      <c r="AF18" s="6">
        <f>SUM($K18:S18)</f>
        <v>0</v>
      </c>
      <c r="AG18" s="6">
        <f>SUM($K18:T18)</f>
        <v>0</v>
      </c>
      <c r="AH18" s="6">
        <f>SUM($K18:U18)</f>
        <v>0</v>
      </c>
      <c r="AI18" s="6">
        <f>SUM($K18:V18)</f>
        <v>0</v>
      </c>
    </row>
    <row r="19" spans="1:35" x14ac:dyDescent="0.3">
      <c r="A19" s="28" t="str">
        <f t="shared" si="0"/>
        <v>53102</v>
      </c>
      <c r="B19" s="7" t="s">
        <v>97</v>
      </c>
      <c r="C19" s="7" t="s">
        <v>8</v>
      </c>
      <c r="D19" s="7" t="s">
        <v>9</v>
      </c>
      <c r="E19" s="7" t="s">
        <v>10</v>
      </c>
      <c r="F19" s="7" t="s">
        <v>8</v>
      </c>
      <c r="G19" s="7" t="s">
        <v>98</v>
      </c>
      <c r="H19" s="7" t="s">
        <v>97</v>
      </c>
      <c r="I19" s="7" t="s">
        <v>11</v>
      </c>
      <c r="J19" s="7" t="s">
        <v>9</v>
      </c>
      <c r="K19" s="29">
        <v>56</v>
      </c>
      <c r="L19" s="7">
        <v>5966.15</v>
      </c>
      <c r="M19" s="7">
        <v>5873.09</v>
      </c>
      <c r="N19" s="7">
        <v>11023.65</v>
      </c>
      <c r="O19" s="7">
        <v>56</v>
      </c>
      <c r="P19" s="7">
        <v>4659.68</v>
      </c>
      <c r="Q19" s="7"/>
      <c r="R19" s="7"/>
      <c r="S19" s="7"/>
      <c r="V19" s="7"/>
      <c r="X19" s="6">
        <f t="shared" si="1"/>
        <v>56</v>
      </c>
      <c r="Y19" s="6">
        <f>SUM($K19:L19)</f>
        <v>6022.15</v>
      </c>
      <c r="Z19" s="6">
        <f>SUM($K19:M19)</f>
        <v>11895.24</v>
      </c>
      <c r="AA19" s="6">
        <f>SUM($K19:N19)</f>
        <v>22918.89</v>
      </c>
      <c r="AB19" s="6">
        <f>SUM($K19:O19)</f>
        <v>22974.89</v>
      </c>
      <c r="AC19" s="6">
        <f>SUM($K19:P19)</f>
        <v>27634.57</v>
      </c>
      <c r="AD19" s="6">
        <f>SUM($K19:Q19)</f>
        <v>27634.57</v>
      </c>
      <c r="AE19" s="6">
        <f>SUM($K19:R19)</f>
        <v>27634.57</v>
      </c>
      <c r="AF19" s="6">
        <f>SUM($K19:S19)</f>
        <v>27634.57</v>
      </c>
      <c r="AG19" s="6">
        <f>SUM($K19:T19)</f>
        <v>27634.57</v>
      </c>
      <c r="AH19" s="6">
        <f>SUM($K19:U19)</f>
        <v>27634.57</v>
      </c>
      <c r="AI19" s="6">
        <f>SUM($K19:V19)</f>
        <v>27634.57</v>
      </c>
    </row>
    <row r="20" spans="1:35" x14ac:dyDescent="0.3">
      <c r="A20" s="28" t="str">
        <f t="shared" si="0"/>
        <v>53105</v>
      </c>
      <c r="B20" s="7" t="s">
        <v>99</v>
      </c>
      <c r="C20" s="7" t="s">
        <v>8</v>
      </c>
      <c r="D20" s="7" t="s">
        <v>9</v>
      </c>
      <c r="E20" s="7" t="s">
        <v>10</v>
      </c>
      <c r="F20" s="7" t="s">
        <v>8</v>
      </c>
      <c r="G20" s="7" t="s">
        <v>100</v>
      </c>
      <c r="H20" s="7" t="s">
        <v>99</v>
      </c>
      <c r="I20" s="7" t="s">
        <v>11</v>
      </c>
      <c r="J20" s="7" t="s">
        <v>9</v>
      </c>
      <c r="K20" s="29">
        <v>0</v>
      </c>
      <c r="L20" s="7">
        <v>995.18</v>
      </c>
      <c r="M20" s="7">
        <v>1325.97</v>
      </c>
      <c r="N20" s="7">
        <v>1377.83</v>
      </c>
      <c r="O20" s="7">
        <v>1198.31</v>
      </c>
      <c r="P20" s="7">
        <v>1786.08</v>
      </c>
      <c r="Q20" s="7"/>
      <c r="R20" s="7"/>
      <c r="S20" s="7"/>
      <c r="V20" s="7"/>
      <c r="X20" s="6">
        <f t="shared" si="1"/>
        <v>0</v>
      </c>
      <c r="Y20" s="6">
        <f>SUM($K20:L20)</f>
        <v>995.18</v>
      </c>
      <c r="Z20" s="6">
        <f>SUM($K20:M20)</f>
        <v>2321.15</v>
      </c>
      <c r="AA20" s="6">
        <f>SUM($K20:N20)</f>
        <v>3698.98</v>
      </c>
      <c r="AB20" s="6">
        <f>SUM($K20:O20)</f>
        <v>4897.29</v>
      </c>
      <c r="AC20" s="6">
        <f>SUM($K20:P20)</f>
        <v>6683.37</v>
      </c>
      <c r="AD20" s="6">
        <f>SUM($K20:Q20)</f>
        <v>6683.37</v>
      </c>
      <c r="AE20" s="6">
        <f>SUM($K20:R20)</f>
        <v>6683.37</v>
      </c>
      <c r="AF20" s="6">
        <f>SUM($K20:S20)</f>
        <v>6683.37</v>
      </c>
      <c r="AG20" s="6">
        <f>SUM($K20:T20)</f>
        <v>6683.37</v>
      </c>
      <c r="AH20" s="6">
        <f>SUM($K20:U20)</f>
        <v>6683.37</v>
      </c>
      <c r="AI20" s="6">
        <f>SUM($K20:V20)</f>
        <v>6683.37</v>
      </c>
    </row>
    <row r="21" spans="1:35" x14ac:dyDescent="0.3">
      <c r="A21" s="28" t="str">
        <f t="shared" si="0"/>
        <v>53106</v>
      </c>
      <c r="B21" s="7" t="s">
        <v>101</v>
      </c>
      <c r="C21" s="7" t="s">
        <v>8</v>
      </c>
      <c r="D21" s="7" t="s">
        <v>9</v>
      </c>
      <c r="E21" s="7" t="s">
        <v>10</v>
      </c>
      <c r="F21" s="7" t="s">
        <v>8</v>
      </c>
      <c r="G21" s="7" t="s">
        <v>102</v>
      </c>
      <c r="H21" s="7" t="s">
        <v>101</v>
      </c>
      <c r="I21" s="7" t="s">
        <v>11</v>
      </c>
      <c r="J21" s="7" t="s">
        <v>9</v>
      </c>
      <c r="K21" s="29">
        <v>663.59</v>
      </c>
      <c r="L21" s="7">
        <v>709.71</v>
      </c>
      <c r="M21" s="7">
        <v>3308.37</v>
      </c>
      <c r="N21" s="7">
        <v>2408.02</v>
      </c>
      <c r="O21" s="7">
        <v>2239.1799999999998</v>
      </c>
      <c r="P21" s="7">
        <v>733.88</v>
      </c>
      <c r="Q21" s="7"/>
      <c r="R21" s="7"/>
      <c r="S21" s="7"/>
      <c r="V21" s="7"/>
      <c r="X21" s="6">
        <f t="shared" si="1"/>
        <v>663.59</v>
      </c>
      <c r="Y21" s="6">
        <f>SUM($K21:L21)</f>
        <v>1373.3000000000002</v>
      </c>
      <c r="Z21" s="6">
        <f>SUM($K21:M21)</f>
        <v>4681.67</v>
      </c>
      <c r="AA21" s="6">
        <f>SUM($K21:N21)</f>
        <v>7089.6900000000005</v>
      </c>
      <c r="AB21" s="6">
        <f>SUM($K21:O21)</f>
        <v>9328.8700000000008</v>
      </c>
      <c r="AC21" s="6">
        <f>SUM($K21:P21)</f>
        <v>10062.75</v>
      </c>
      <c r="AD21" s="6">
        <f>SUM($K21:Q21)</f>
        <v>10062.75</v>
      </c>
      <c r="AE21" s="6">
        <f>SUM($K21:R21)</f>
        <v>10062.75</v>
      </c>
      <c r="AF21" s="6">
        <f>SUM($K21:S21)</f>
        <v>10062.75</v>
      </c>
      <c r="AG21" s="6">
        <f>SUM($K21:T21)</f>
        <v>10062.75</v>
      </c>
      <c r="AH21" s="6">
        <f>SUM($K21:U21)</f>
        <v>10062.75</v>
      </c>
      <c r="AI21" s="6">
        <f>SUM($K21:V21)</f>
        <v>10062.75</v>
      </c>
    </row>
    <row r="22" spans="1:35" x14ac:dyDescent="0.3">
      <c r="A22" s="28" t="str">
        <f t="shared" si="0"/>
        <v>53201</v>
      </c>
      <c r="B22" s="7" t="s">
        <v>38</v>
      </c>
      <c r="C22" s="7" t="s">
        <v>8</v>
      </c>
      <c r="D22" s="7" t="s">
        <v>9</v>
      </c>
      <c r="E22" s="7" t="s">
        <v>10</v>
      </c>
      <c r="F22" s="7" t="s">
        <v>8</v>
      </c>
      <c r="G22" s="7" t="s">
        <v>39</v>
      </c>
      <c r="H22" s="7" t="s">
        <v>38</v>
      </c>
      <c r="I22" s="7" t="s">
        <v>11</v>
      </c>
      <c r="J22" s="7" t="s">
        <v>9</v>
      </c>
      <c r="K22" s="29">
        <v>0</v>
      </c>
      <c r="L22" s="7">
        <v>85.48</v>
      </c>
      <c r="M22" s="7">
        <v>133.86000000000001</v>
      </c>
      <c r="N22" s="7">
        <v>0</v>
      </c>
      <c r="O22" s="7">
        <v>245.88</v>
      </c>
      <c r="P22" s="7">
        <v>0</v>
      </c>
      <c r="Q22" s="7"/>
      <c r="R22" s="7"/>
      <c r="S22" s="7"/>
      <c r="V22" s="7"/>
      <c r="X22" s="6">
        <f t="shared" si="1"/>
        <v>0</v>
      </c>
      <c r="Y22" s="6">
        <f>SUM($K22:L22)</f>
        <v>85.48</v>
      </c>
      <c r="Z22" s="6">
        <f>SUM($K22:M22)</f>
        <v>219.34000000000003</v>
      </c>
      <c r="AA22" s="6">
        <f>SUM($K22:N22)</f>
        <v>219.34000000000003</v>
      </c>
      <c r="AB22" s="6">
        <f>SUM($K22:O22)</f>
        <v>465.22</v>
      </c>
      <c r="AC22" s="6">
        <f>SUM($K22:P22)</f>
        <v>465.22</v>
      </c>
      <c r="AD22" s="6">
        <f>SUM($K22:Q22)</f>
        <v>465.22</v>
      </c>
      <c r="AE22" s="6">
        <f>SUM($K22:R22)</f>
        <v>465.22</v>
      </c>
      <c r="AF22" s="6">
        <f>SUM($K22:S22)</f>
        <v>465.22</v>
      </c>
      <c r="AG22" s="6">
        <f>SUM($K22:T22)</f>
        <v>465.22</v>
      </c>
      <c r="AH22" s="6">
        <f>SUM($K22:U22)</f>
        <v>465.22</v>
      </c>
      <c r="AI22" s="6">
        <f>SUM($K22:V22)</f>
        <v>465.22</v>
      </c>
    </row>
    <row r="23" spans="1:35" x14ac:dyDescent="0.3">
      <c r="A23" s="28">
        <v>53202</v>
      </c>
      <c r="B23" s="7" t="s">
        <v>154</v>
      </c>
      <c r="C23" s="7" t="s">
        <v>8</v>
      </c>
      <c r="D23" s="7" t="s">
        <v>9</v>
      </c>
      <c r="E23" s="7" t="s">
        <v>10</v>
      </c>
      <c r="F23" s="7" t="s">
        <v>8</v>
      </c>
      <c r="G23" s="7">
        <v>53202</v>
      </c>
      <c r="H23" s="7" t="s">
        <v>154</v>
      </c>
      <c r="I23" s="7" t="s">
        <v>11</v>
      </c>
      <c r="J23" s="7" t="s">
        <v>9</v>
      </c>
      <c r="K23" s="29">
        <v>0</v>
      </c>
      <c r="L23" s="7">
        <v>3426.04</v>
      </c>
      <c r="M23" s="7">
        <v>2173.6999999999998</v>
      </c>
      <c r="N23" s="7">
        <v>4245.76</v>
      </c>
      <c r="O23" s="7">
        <v>377.5</v>
      </c>
      <c r="P23" s="7">
        <v>5646.1</v>
      </c>
      <c r="Q23" s="7"/>
      <c r="R23" s="7"/>
      <c r="S23" s="7"/>
      <c r="V23" s="7"/>
      <c r="X23" s="6">
        <f t="shared" ref="X23" si="2">SUM(K23)</f>
        <v>0</v>
      </c>
      <c r="Y23" s="6">
        <f>SUM($K23:L23)</f>
        <v>3426.04</v>
      </c>
      <c r="Z23" s="6">
        <f>SUM($K23:M23)</f>
        <v>5599.74</v>
      </c>
      <c r="AA23" s="6">
        <f>SUM($K23:N23)</f>
        <v>9845.5</v>
      </c>
      <c r="AB23" s="6">
        <f>SUM($K23:O23)</f>
        <v>10223</v>
      </c>
      <c r="AC23" s="6">
        <f>SUM($K23:P23)</f>
        <v>15869.1</v>
      </c>
      <c r="AD23" s="6">
        <f>SUM($K23:Q23)</f>
        <v>15869.1</v>
      </c>
      <c r="AE23" s="6">
        <f>SUM($K23:R23)</f>
        <v>15869.1</v>
      </c>
      <c r="AF23" s="6">
        <f>SUM($K23:S23)</f>
        <v>15869.1</v>
      </c>
      <c r="AG23" s="6">
        <f>SUM($K23:T23)</f>
        <v>15869.1</v>
      </c>
      <c r="AH23" s="6">
        <f>SUM($K23:U23)</f>
        <v>15869.1</v>
      </c>
      <c r="AI23" s="6">
        <f>SUM($K23:V23)</f>
        <v>15869.1</v>
      </c>
    </row>
    <row r="24" spans="1:35" x14ac:dyDescent="0.3">
      <c r="A24" s="28" t="str">
        <f t="shared" si="0"/>
        <v>53208</v>
      </c>
      <c r="B24" s="7" t="s">
        <v>152</v>
      </c>
      <c r="C24" s="7" t="s">
        <v>8</v>
      </c>
      <c r="D24" s="7" t="s">
        <v>9</v>
      </c>
      <c r="E24" s="7" t="s">
        <v>10</v>
      </c>
      <c r="F24" s="7" t="s">
        <v>8</v>
      </c>
      <c r="G24" s="7">
        <v>53208</v>
      </c>
      <c r="H24" s="7" t="s">
        <v>152</v>
      </c>
      <c r="I24" s="7" t="s">
        <v>11</v>
      </c>
      <c r="J24" s="7" t="s">
        <v>9</v>
      </c>
      <c r="K24" s="29">
        <v>0</v>
      </c>
      <c r="L24" s="7">
        <v>844.93</v>
      </c>
      <c r="M24" s="7">
        <v>0</v>
      </c>
      <c r="N24" s="7">
        <v>0</v>
      </c>
      <c r="O24" s="7">
        <v>0</v>
      </c>
      <c r="P24" s="7">
        <v>0</v>
      </c>
      <c r="Q24" s="7"/>
      <c r="R24" s="7"/>
      <c r="S24" s="7"/>
      <c r="V24" s="7"/>
      <c r="X24" s="6">
        <f t="shared" ref="X24:X48" si="3">SUM(K24)</f>
        <v>0</v>
      </c>
      <c r="Y24" s="6">
        <f>SUM($K24:L24)</f>
        <v>844.93</v>
      </c>
      <c r="Z24" s="6">
        <f>SUM($K24:M24)</f>
        <v>844.93</v>
      </c>
      <c r="AA24" s="6">
        <f>SUM($K24:N24)</f>
        <v>844.93</v>
      </c>
      <c r="AB24" s="6">
        <f>SUM($K24:O24)</f>
        <v>844.93</v>
      </c>
      <c r="AC24" s="6">
        <f>SUM($K24:P24)</f>
        <v>844.93</v>
      </c>
      <c r="AD24" s="6">
        <f>SUM($K24:Q24)</f>
        <v>844.93</v>
      </c>
      <c r="AE24" s="6">
        <f>SUM($K24:R24)</f>
        <v>844.93</v>
      </c>
      <c r="AF24" s="6">
        <f>SUM($K24:S24)</f>
        <v>844.93</v>
      </c>
      <c r="AG24" s="6">
        <f>SUM($K24:T24)</f>
        <v>844.93</v>
      </c>
      <c r="AH24" s="6">
        <f>SUM($K24:U24)</f>
        <v>844.93</v>
      </c>
      <c r="AI24" s="6">
        <f>SUM($K24:V24)</f>
        <v>844.93</v>
      </c>
    </row>
    <row r="25" spans="1:35" x14ac:dyDescent="0.3">
      <c r="A25" s="28" t="str">
        <f t="shared" si="0"/>
        <v>53219</v>
      </c>
      <c r="B25" s="28" t="s">
        <v>150</v>
      </c>
      <c r="C25" s="28" t="s">
        <v>8</v>
      </c>
      <c r="D25" s="28" t="s">
        <v>9</v>
      </c>
      <c r="E25" s="28" t="s">
        <v>10</v>
      </c>
      <c r="F25" s="7" t="s">
        <v>8</v>
      </c>
      <c r="G25" s="28" t="s">
        <v>151</v>
      </c>
      <c r="H25" s="28" t="s">
        <v>150</v>
      </c>
      <c r="I25" s="28" t="s">
        <v>11</v>
      </c>
      <c r="J25" s="28" t="s">
        <v>9</v>
      </c>
      <c r="K25" s="29">
        <v>0</v>
      </c>
      <c r="L25" s="7">
        <v>0</v>
      </c>
      <c r="M25" s="7">
        <v>555</v>
      </c>
      <c r="N25" s="7">
        <v>0</v>
      </c>
      <c r="O25" s="7">
        <v>0</v>
      </c>
      <c r="P25" s="7">
        <v>0</v>
      </c>
      <c r="Q25" s="7"/>
      <c r="R25" s="7"/>
      <c r="S25" s="7"/>
      <c r="V25" s="7"/>
      <c r="X25" s="6">
        <f t="shared" si="3"/>
        <v>0</v>
      </c>
      <c r="Y25" s="6">
        <f>SUM($K25:L25)</f>
        <v>0</v>
      </c>
      <c r="Z25" s="6">
        <f>SUM($K25:M25)</f>
        <v>555</v>
      </c>
      <c r="AA25" s="6">
        <f>SUM($K25:N25)</f>
        <v>555</v>
      </c>
      <c r="AB25" s="6">
        <f>SUM($K25:O25)</f>
        <v>555</v>
      </c>
      <c r="AC25" s="6">
        <f>SUM($K25:P25)</f>
        <v>555</v>
      </c>
      <c r="AD25" s="6">
        <f>SUM($K25:Q25)</f>
        <v>555</v>
      </c>
      <c r="AE25" s="6">
        <f>SUM($K25:R25)</f>
        <v>555</v>
      </c>
      <c r="AF25" s="6">
        <f>SUM($K25:S25)</f>
        <v>555</v>
      </c>
      <c r="AG25" s="6">
        <f>SUM($K25:T25)</f>
        <v>555</v>
      </c>
      <c r="AH25" s="6">
        <f>SUM($K25:U25)</f>
        <v>555</v>
      </c>
      <c r="AI25" s="6">
        <f>SUM($K25:V25)</f>
        <v>555</v>
      </c>
    </row>
    <row r="26" spans="1:35" x14ac:dyDescent="0.3">
      <c r="A26" s="28" t="str">
        <f t="shared" si="0"/>
        <v>53233</v>
      </c>
      <c r="B26" s="7" t="s">
        <v>103</v>
      </c>
      <c r="C26" s="7" t="s">
        <v>8</v>
      </c>
      <c r="D26" s="7" t="s">
        <v>9</v>
      </c>
      <c r="E26" s="7" t="s">
        <v>10</v>
      </c>
      <c r="F26" s="7" t="s">
        <v>8</v>
      </c>
      <c r="G26" s="7" t="s">
        <v>104</v>
      </c>
      <c r="H26" s="7" t="s">
        <v>103</v>
      </c>
      <c r="I26" s="7" t="s">
        <v>11</v>
      </c>
      <c r="J26" s="7" t="s">
        <v>9</v>
      </c>
      <c r="K26" s="29">
        <v>140.99</v>
      </c>
      <c r="L26" s="7">
        <v>1278.75</v>
      </c>
      <c r="M26" s="7">
        <v>4048.42</v>
      </c>
      <c r="N26" s="7">
        <v>829.6</v>
      </c>
      <c r="O26" s="7">
        <v>142.84</v>
      </c>
      <c r="P26" s="7">
        <v>501.78</v>
      </c>
      <c r="Q26" s="7"/>
      <c r="R26" s="7"/>
      <c r="S26" s="7"/>
      <c r="V26" s="7"/>
      <c r="X26" s="6">
        <f t="shared" si="3"/>
        <v>140.99</v>
      </c>
      <c r="Y26" s="6">
        <f>SUM($K26:L26)</f>
        <v>1419.74</v>
      </c>
      <c r="Z26" s="6">
        <f>SUM($K26:M26)</f>
        <v>5468.16</v>
      </c>
      <c r="AA26" s="6">
        <f>SUM($K26:N26)</f>
        <v>6297.76</v>
      </c>
      <c r="AB26" s="6">
        <f>SUM($K26:O26)</f>
        <v>6440.6</v>
      </c>
      <c r="AC26" s="6">
        <f>SUM($K26:P26)</f>
        <v>6942.38</v>
      </c>
      <c r="AD26" s="6">
        <f>SUM($K26:Q26)</f>
        <v>6942.38</v>
      </c>
      <c r="AE26" s="6">
        <f>SUM($K26:R26)</f>
        <v>6942.38</v>
      </c>
      <c r="AF26" s="6">
        <f>SUM($K26:S26)</f>
        <v>6942.38</v>
      </c>
      <c r="AG26" s="6">
        <f>SUM($K26:T26)</f>
        <v>6942.38</v>
      </c>
      <c r="AH26" s="6">
        <f>SUM($K26:U26)</f>
        <v>6942.38</v>
      </c>
      <c r="AI26" s="6">
        <f>SUM($K26:V26)</f>
        <v>6942.38</v>
      </c>
    </row>
    <row r="27" spans="1:35" x14ac:dyDescent="0.3">
      <c r="A27" s="28">
        <v>53241</v>
      </c>
      <c r="B27" s="7" t="s">
        <v>155</v>
      </c>
      <c r="C27" s="7" t="s">
        <v>8</v>
      </c>
      <c r="D27" s="7" t="s">
        <v>9</v>
      </c>
      <c r="E27" s="7" t="s">
        <v>10</v>
      </c>
      <c r="F27" s="7" t="s">
        <v>8</v>
      </c>
      <c r="G27" s="7">
        <v>53241</v>
      </c>
      <c r="H27" s="7" t="s">
        <v>155</v>
      </c>
      <c r="I27" s="7" t="s">
        <v>11</v>
      </c>
      <c r="J27" s="7" t="s">
        <v>9</v>
      </c>
      <c r="K27" s="29">
        <v>0</v>
      </c>
      <c r="L27" s="7">
        <v>2291.7600000000002</v>
      </c>
      <c r="M27" s="7">
        <v>908.75</v>
      </c>
      <c r="N27" s="7">
        <v>0</v>
      </c>
      <c r="O27" s="7">
        <v>0</v>
      </c>
      <c r="P27" s="7">
        <v>0</v>
      </c>
      <c r="Q27" s="7"/>
      <c r="R27" s="7"/>
      <c r="S27" s="7"/>
      <c r="V27" s="7"/>
      <c r="X27" s="6">
        <f t="shared" si="3"/>
        <v>0</v>
      </c>
      <c r="Y27" s="6">
        <f>SUM($K27:L27)</f>
        <v>2291.7600000000002</v>
      </c>
      <c r="Z27" s="6">
        <f>SUM($K27:M27)</f>
        <v>3200.51</v>
      </c>
      <c r="AA27" s="6">
        <f>SUM($K27:N27)</f>
        <v>3200.51</v>
      </c>
      <c r="AB27" s="6">
        <f>SUM($K27:O27)</f>
        <v>3200.51</v>
      </c>
      <c r="AC27" s="6">
        <f>SUM($K27:P27)</f>
        <v>3200.51</v>
      </c>
      <c r="AD27" s="6">
        <f>SUM($K27:Q27)</f>
        <v>3200.51</v>
      </c>
      <c r="AE27" s="6">
        <f>SUM($K27:R27)</f>
        <v>3200.51</v>
      </c>
      <c r="AF27" s="6">
        <f>SUM($K27:S27)</f>
        <v>3200.51</v>
      </c>
      <c r="AG27" s="6">
        <f>SUM($K27:T27)</f>
        <v>3200.51</v>
      </c>
      <c r="AH27" s="6">
        <f>SUM($K27:U27)</f>
        <v>3200.51</v>
      </c>
      <c r="AI27" s="6">
        <f>SUM($K27:V27)</f>
        <v>3200.51</v>
      </c>
    </row>
    <row r="28" spans="1:35" x14ac:dyDescent="0.3">
      <c r="A28" s="28" t="str">
        <f t="shared" si="0"/>
        <v>53243</v>
      </c>
      <c r="B28" s="7" t="s">
        <v>105</v>
      </c>
      <c r="C28" s="7" t="s">
        <v>8</v>
      </c>
      <c r="D28" s="7" t="s">
        <v>9</v>
      </c>
      <c r="E28" s="7" t="s">
        <v>10</v>
      </c>
      <c r="F28" s="7" t="s">
        <v>8</v>
      </c>
      <c r="G28" s="7" t="s">
        <v>106</v>
      </c>
      <c r="H28" s="7" t="s">
        <v>105</v>
      </c>
      <c r="I28" s="7" t="s">
        <v>11</v>
      </c>
      <c r="J28" s="7" t="s">
        <v>9</v>
      </c>
      <c r="K28" s="29">
        <v>90756.33</v>
      </c>
      <c r="L28" s="7">
        <v>0</v>
      </c>
      <c r="M28" s="7">
        <v>0</v>
      </c>
      <c r="N28" s="7">
        <v>0</v>
      </c>
      <c r="O28" s="7">
        <v>-5791.04</v>
      </c>
      <c r="P28" s="7">
        <v>9287.18</v>
      </c>
      <c r="Q28" s="7"/>
      <c r="R28" s="7"/>
      <c r="S28" s="7"/>
      <c r="V28" s="7"/>
      <c r="X28" s="6">
        <f t="shared" si="3"/>
        <v>90756.33</v>
      </c>
      <c r="Y28" s="6">
        <f>SUM($K28:L28)</f>
        <v>90756.33</v>
      </c>
      <c r="Z28" s="6">
        <f>SUM($K28:M28)</f>
        <v>90756.33</v>
      </c>
      <c r="AA28" s="6">
        <f>SUM($K28:N28)</f>
        <v>90756.33</v>
      </c>
      <c r="AB28" s="6">
        <f>SUM($K28:O28)</f>
        <v>84965.290000000008</v>
      </c>
      <c r="AC28" s="6">
        <f>SUM($K28:P28)</f>
        <v>94252.47</v>
      </c>
      <c r="AD28" s="6">
        <f>SUM($K28:Q28)</f>
        <v>94252.47</v>
      </c>
      <c r="AE28" s="6">
        <f>SUM($K28:R28)</f>
        <v>94252.47</v>
      </c>
      <c r="AF28" s="6">
        <f>SUM($K28:S28)</f>
        <v>94252.47</v>
      </c>
      <c r="AG28" s="6">
        <f>SUM($K28:T28)</f>
        <v>94252.47</v>
      </c>
      <c r="AH28" s="6">
        <f>SUM($K28:U28)</f>
        <v>94252.47</v>
      </c>
      <c r="AI28" s="6">
        <f>SUM($K28:V28)</f>
        <v>94252.47</v>
      </c>
    </row>
    <row r="29" spans="1:35" x14ac:dyDescent="0.3">
      <c r="A29" s="28" t="str">
        <f t="shared" si="0"/>
        <v>53245</v>
      </c>
      <c r="B29" s="7" t="s">
        <v>107</v>
      </c>
      <c r="C29" s="7" t="s">
        <v>8</v>
      </c>
      <c r="D29" s="7" t="s">
        <v>9</v>
      </c>
      <c r="E29" s="7" t="s">
        <v>10</v>
      </c>
      <c r="F29" s="7" t="s">
        <v>8</v>
      </c>
      <c r="G29" s="7" t="s">
        <v>108</v>
      </c>
      <c r="H29" s="7" t="s">
        <v>107</v>
      </c>
      <c r="I29" s="7" t="s">
        <v>11</v>
      </c>
      <c r="J29" s="7" t="s">
        <v>9</v>
      </c>
      <c r="K29" s="29">
        <v>643.47</v>
      </c>
      <c r="L29" s="7">
        <v>3028.9</v>
      </c>
      <c r="M29" s="7">
        <v>1776.77</v>
      </c>
      <c r="N29" s="7">
        <v>1776.94</v>
      </c>
      <c r="O29" s="7">
        <v>78</v>
      </c>
      <c r="P29" s="7">
        <v>182.04</v>
      </c>
      <c r="Q29" s="7"/>
      <c r="R29" s="7"/>
      <c r="S29" s="7"/>
      <c r="V29" s="7"/>
      <c r="X29" s="6">
        <f t="shared" si="3"/>
        <v>643.47</v>
      </c>
      <c r="Y29" s="6">
        <f>SUM($K29:L29)</f>
        <v>3672.37</v>
      </c>
      <c r="Z29" s="6">
        <f>SUM($K29:M29)</f>
        <v>5449.1399999999994</v>
      </c>
      <c r="AA29" s="6">
        <f>SUM($K29:N29)</f>
        <v>7226.08</v>
      </c>
      <c r="AB29" s="6">
        <f>SUM($K29:O29)</f>
        <v>7304.08</v>
      </c>
      <c r="AC29" s="6">
        <f>SUM($K29:P29)</f>
        <v>7486.12</v>
      </c>
      <c r="AD29" s="6">
        <f>SUM($K29:Q29)</f>
        <v>7486.12</v>
      </c>
      <c r="AE29" s="6">
        <f>SUM($K29:R29)</f>
        <v>7486.12</v>
      </c>
      <c r="AF29" s="6">
        <f>SUM($K29:S29)</f>
        <v>7486.12</v>
      </c>
      <c r="AG29" s="6">
        <f>SUM($K29:T29)</f>
        <v>7486.12</v>
      </c>
      <c r="AH29" s="6">
        <f>SUM($K29:U29)</f>
        <v>7486.12</v>
      </c>
      <c r="AI29" s="6">
        <f>SUM($K29:V29)</f>
        <v>7486.12</v>
      </c>
    </row>
    <row r="30" spans="1:35" x14ac:dyDescent="0.3">
      <c r="A30" s="28" t="str">
        <f t="shared" si="0"/>
        <v>53501</v>
      </c>
      <c r="B30" s="7" t="s">
        <v>109</v>
      </c>
      <c r="C30" s="7" t="s">
        <v>8</v>
      </c>
      <c r="D30" s="7" t="s">
        <v>9</v>
      </c>
      <c r="E30" s="7" t="s">
        <v>10</v>
      </c>
      <c r="F30" s="7" t="s">
        <v>8</v>
      </c>
      <c r="G30" s="7" t="s">
        <v>110</v>
      </c>
      <c r="H30" s="7" t="s">
        <v>109</v>
      </c>
      <c r="I30" s="7" t="s">
        <v>11</v>
      </c>
      <c r="J30" s="7" t="s">
        <v>9</v>
      </c>
      <c r="K30" s="29">
        <v>0</v>
      </c>
      <c r="L30" s="7">
        <v>2959.23</v>
      </c>
      <c r="M30" s="7">
        <v>3126.9</v>
      </c>
      <c r="N30" s="7">
        <v>2775.12</v>
      </c>
      <c r="O30" s="7">
        <v>2554.5</v>
      </c>
      <c r="P30" s="7">
        <v>967.62</v>
      </c>
      <c r="Q30" s="7"/>
      <c r="R30" s="7"/>
      <c r="S30" s="7"/>
      <c r="V30" s="7"/>
      <c r="X30" s="6">
        <f t="shared" si="3"/>
        <v>0</v>
      </c>
      <c r="Y30" s="6">
        <f>SUM($K30:L30)</f>
        <v>2959.23</v>
      </c>
      <c r="Z30" s="6">
        <f>SUM($K30:M30)</f>
        <v>6086.13</v>
      </c>
      <c r="AA30" s="6">
        <f>SUM($K30:N30)</f>
        <v>8861.25</v>
      </c>
      <c r="AB30" s="6">
        <f>SUM($K30:O30)</f>
        <v>11415.75</v>
      </c>
      <c r="AC30" s="6">
        <f>SUM($K30:P30)</f>
        <v>12383.37</v>
      </c>
      <c r="AD30" s="6">
        <f>SUM($K30:Q30)</f>
        <v>12383.37</v>
      </c>
      <c r="AE30" s="6">
        <f>SUM($K30:R30)</f>
        <v>12383.37</v>
      </c>
      <c r="AF30" s="6">
        <f>SUM($K30:S30)</f>
        <v>12383.37</v>
      </c>
      <c r="AG30" s="6">
        <f>SUM($K30:T30)</f>
        <v>12383.37</v>
      </c>
      <c r="AH30" s="6">
        <f>SUM($K30:U30)</f>
        <v>12383.37</v>
      </c>
      <c r="AI30" s="6">
        <f>SUM($K30:V30)</f>
        <v>12383.37</v>
      </c>
    </row>
    <row r="31" spans="1:35" x14ac:dyDescent="0.3">
      <c r="A31" s="28" t="str">
        <f t="shared" si="0"/>
        <v>53510</v>
      </c>
      <c r="B31" s="7" t="s">
        <v>111</v>
      </c>
      <c r="C31" s="7" t="s">
        <v>8</v>
      </c>
      <c r="D31" s="7" t="s">
        <v>9</v>
      </c>
      <c r="E31" s="7" t="s">
        <v>10</v>
      </c>
      <c r="F31" s="7" t="s">
        <v>8</v>
      </c>
      <c r="G31" s="7" t="s">
        <v>112</v>
      </c>
      <c r="H31" s="7" t="s">
        <v>111</v>
      </c>
      <c r="I31" s="7" t="s">
        <v>11</v>
      </c>
      <c r="J31" s="7" t="s">
        <v>9</v>
      </c>
      <c r="K31" s="29">
        <v>68065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/>
      <c r="R31" s="7"/>
      <c r="S31" s="7"/>
      <c r="V31" s="7"/>
      <c r="X31" s="6">
        <f t="shared" si="3"/>
        <v>68065</v>
      </c>
      <c r="Y31" s="6">
        <f>SUM($K31:L31)</f>
        <v>68065</v>
      </c>
      <c r="Z31" s="6">
        <f>SUM($K31:M31)</f>
        <v>68065</v>
      </c>
      <c r="AA31" s="6">
        <f>SUM($K31:N31)</f>
        <v>68065</v>
      </c>
      <c r="AB31" s="6">
        <f>SUM($K31:O31)</f>
        <v>68065</v>
      </c>
      <c r="AC31" s="6">
        <f>SUM($K31:P31)</f>
        <v>68065</v>
      </c>
      <c r="AD31" s="6">
        <f>SUM($K31:Q31)</f>
        <v>68065</v>
      </c>
      <c r="AE31" s="6">
        <f>SUM($K31:R31)</f>
        <v>68065</v>
      </c>
      <c r="AF31" s="6">
        <f>SUM($K31:S31)</f>
        <v>68065</v>
      </c>
      <c r="AG31" s="6">
        <f>SUM($K31:T31)</f>
        <v>68065</v>
      </c>
      <c r="AH31" s="6">
        <f>SUM($K31:U31)</f>
        <v>68065</v>
      </c>
      <c r="AI31" s="6">
        <f>SUM($K31:V31)</f>
        <v>68065</v>
      </c>
    </row>
    <row r="32" spans="1:35" x14ac:dyDescent="0.3">
      <c r="A32" s="28" t="str">
        <f t="shared" si="0"/>
        <v>53603</v>
      </c>
      <c r="B32" s="7" t="s">
        <v>113</v>
      </c>
      <c r="C32" s="7" t="s">
        <v>8</v>
      </c>
      <c r="D32" s="7" t="s">
        <v>9</v>
      </c>
      <c r="E32" s="7" t="s">
        <v>10</v>
      </c>
      <c r="F32" s="7" t="s">
        <v>8</v>
      </c>
      <c r="G32" s="7" t="s">
        <v>114</v>
      </c>
      <c r="H32" s="7" t="s">
        <v>113</v>
      </c>
      <c r="I32" s="7" t="s">
        <v>11</v>
      </c>
      <c r="J32" s="7" t="s">
        <v>9</v>
      </c>
      <c r="K32" s="29">
        <v>0</v>
      </c>
      <c r="L32" s="7">
        <v>52740.800000000003</v>
      </c>
      <c r="M32" s="7">
        <v>0</v>
      </c>
      <c r="N32" s="7">
        <v>0</v>
      </c>
      <c r="O32" s="7">
        <v>0</v>
      </c>
      <c r="P32" s="7">
        <v>0</v>
      </c>
      <c r="Q32" s="7"/>
      <c r="R32" s="7"/>
      <c r="S32" s="7"/>
      <c r="V32" s="7"/>
      <c r="X32" s="6">
        <f t="shared" si="3"/>
        <v>0</v>
      </c>
      <c r="Y32" s="6">
        <f>SUM($K32:L32)</f>
        <v>52740.800000000003</v>
      </c>
      <c r="Z32" s="6">
        <f>SUM($K32:M32)</f>
        <v>52740.800000000003</v>
      </c>
      <c r="AA32" s="6">
        <f>SUM($K32:N32)</f>
        <v>52740.800000000003</v>
      </c>
      <c r="AB32" s="6">
        <f>SUM($K32:O32)</f>
        <v>52740.800000000003</v>
      </c>
      <c r="AC32" s="6">
        <f>SUM($K32:P32)</f>
        <v>52740.800000000003</v>
      </c>
      <c r="AD32" s="6">
        <f>SUM($K32:Q32)</f>
        <v>52740.800000000003</v>
      </c>
      <c r="AE32" s="6">
        <f>SUM($K32:R32)</f>
        <v>52740.800000000003</v>
      </c>
      <c r="AF32" s="6">
        <f>SUM($K32:S32)</f>
        <v>52740.800000000003</v>
      </c>
      <c r="AG32" s="6">
        <f>SUM($K32:T32)</f>
        <v>52740.800000000003</v>
      </c>
      <c r="AH32" s="6">
        <f>SUM($K32:U32)</f>
        <v>52740.800000000003</v>
      </c>
      <c r="AI32" s="6">
        <f>SUM($K32:V32)</f>
        <v>52740.800000000003</v>
      </c>
    </row>
    <row r="33" spans="1:35" x14ac:dyDescent="0.3">
      <c r="A33" s="28" t="str">
        <f t="shared" si="0"/>
        <v>53730</v>
      </c>
      <c r="B33" s="7" t="s">
        <v>115</v>
      </c>
      <c r="C33" s="7" t="s">
        <v>8</v>
      </c>
      <c r="D33" s="7" t="s">
        <v>9</v>
      </c>
      <c r="E33" s="7" t="s">
        <v>10</v>
      </c>
      <c r="F33" s="7" t="s">
        <v>8</v>
      </c>
      <c r="G33" s="7" t="s">
        <v>116</v>
      </c>
      <c r="H33" s="7" t="s">
        <v>115</v>
      </c>
      <c r="I33" s="7" t="s">
        <v>11</v>
      </c>
      <c r="J33" s="7" t="s">
        <v>9</v>
      </c>
      <c r="K33" s="29">
        <v>28168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/>
      <c r="R33" s="7"/>
      <c r="S33" s="7"/>
      <c r="V33" s="7"/>
      <c r="X33" s="6">
        <f t="shared" si="3"/>
        <v>28168</v>
      </c>
      <c r="Y33" s="6">
        <f>SUM($K33:L33)</f>
        <v>28168</v>
      </c>
      <c r="Z33" s="6">
        <f>SUM($K33:M33)</f>
        <v>28168</v>
      </c>
      <c r="AA33" s="6">
        <f>SUM($K33:N33)</f>
        <v>28168</v>
      </c>
      <c r="AB33" s="6">
        <f>SUM($K33:O33)</f>
        <v>28168</v>
      </c>
      <c r="AC33" s="6">
        <f>SUM($K33:P33)</f>
        <v>28168</v>
      </c>
      <c r="AD33" s="6">
        <f>SUM($K33:Q33)</f>
        <v>28168</v>
      </c>
      <c r="AE33" s="6">
        <f>SUM($K33:R33)</f>
        <v>28168</v>
      </c>
      <c r="AF33" s="6">
        <f>SUM($K33:S33)</f>
        <v>28168</v>
      </c>
      <c r="AG33" s="6">
        <f>SUM($K33:T33)</f>
        <v>28168</v>
      </c>
      <c r="AH33" s="6">
        <f>SUM($K33:U33)</f>
        <v>28168</v>
      </c>
      <c r="AI33" s="6">
        <f>SUM($K33:V33)</f>
        <v>28168</v>
      </c>
    </row>
    <row r="34" spans="1:35" x14ac:dyDescent="0.3">
      <c r="A34" s="28" t="str">
        <f t="shared" si="0"/>
        <v>53813</v>
      </c>
      <c r="B34" s="7" t="s">
        <v>40</v>
      </c>
      <c r="C34" s="7" t="s">
        <v>8</v>
      </c>
      <c r="D34" s="7" t="s">
        <v>9</v>
      </c>
      <c r="E34" s="7" t="s">
        <v>10</v>
      </c>
      <c r="F34" s="7" t="s">
        <v>8</v>
      </c>
      <c r="G34" s="7" t="s">
        <v>41</v>
      </c>
      <c r="H34" s="7" t="s">
        <v>40</v>
      </c>
      <c r="I34" s="7" t="s">
        <v>11</v>
      </c>
      <c r="J34" s="7" t="s">
        <v>9</v>
      </c>
      <c r="K34" s="29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/>
      <c r="R34" s="7"/>
      <c r="S34" s="7"/>
      <c r="V34" s="7"/>
      <c r="X34" s="6">
        <f t="shared" si="3"/>
        <v>0</v>
      </c>
      <c r="Y34" s="6">
        <f>SUM($K34:L34)</f>
        <v>0</v>
      </c>
      <c r="Z34" s="6">
        <f>SUM($K34:M34)</f>
        <v>0</v>
      </c>
      <c r="AA34" s="6">
        <f>SUM($K34:N34)</f>
        <v>0</v>
      </c>
      <c r="AB34" s="6">
        <f>SUM($K34:O34)</f>
        <v>0</v>
      </c>
      <c r="AC34" s="6">
        <f>SUM($K34:P34)</f>
        <v>0</v>
      </c>
      <c r="AD34" s="6">
        <f>SUM($K34:Q34)</f>
        <v>0</v>
      </c>
      <c r="AE34" s="6">
        <f>SUM($K34:R34)</f>
        <v>0</v>
      </c>
      <c r="AF34" s="6">
        <f>SUM($K34:S34)</f>
        <v>0</v>
      </c>
      <c r="AG34" s="6">
        <f>SUM($K34:T34)</f>
        <v>0</v>
      </c>
      <c r="AH34" s="6">
        <f>SUM($K34:U34)</f>
        <v>0</v>
      </c>
      <c r="AI34" s="6">
        <f>SUM($K34:V34)</f>
        <v>0</v>
      </c>
    </row>
    <row r="35" spans="1:35" x14ac:dyDescent="0.3">
      <c r="A35" s="28" t="str">
        <f t="shared" si="0"/>
        <v>53823</v>
      </c>
      <c r="B35" s="7" t="s">
        <v>117</v>
      </c>
      <c r="C35" s="7" t="s">
        <v>8</v>
      </c>
      <c r="D35" s="7" t="s">
        <v>9</v>
      </c>
      <c r="E35" s="7" t="s">
        <v>10</v>
      </c>
      <c r="F35" s="7" t="s">
        <v>8</v>
      </c>
      <c r="G35" s="7" t="s">
        <v>118</v>
      </c>
      <c r="H35" s="7" t="s">
        <v>117</v>
      </c>
      <c r="I35" s="7" t="s">
        <v>11</v>
      </c>
      <c r="J35" s="7" t="s">
        <v>9</v>
      </c>
      <c r="K35" s="29">
        <v>0</v>
      </c>
      <c r="L35" s="7">
        <v>519.75</v>
      </c>
      <c r="M35" s="7">
        <v>519.75</v>
      </c>
      <c r="N35" s="7">
        <v>0</v>
      </c>
      <c r="O35" s="7">
        <v>519.75</v>
      </c>
      <c r="P35" s="7">
        <v>1039.5</v>
      </c>
      <c r="Q35" s="7"/>
      <c r="R35" s="7"/>
      <c r="S35" s="7"/>
      <c r="V35" s="7"/>
      <c r="X35" s="6">
        <f t="shared" si="3"/>
        <v>0</v>
      </c>
      <c r="Y35" s="6">
        <f>SUM($K35:L35)</f>
        <v>519.75</v>
      </c>
      <c r="Z35" s="6">
        <f>SUM($K35:M35)</f>
        <v>1039.5</v>
      </c>
      <c r="AA35" s="6">
        <f>SUM($K35:N35)</f>
        <v>1039.5</v>
      </c>
      <c r="AB35" s="6">
        <f>SUM($K35:O35)</f>
        <v>1559.25</v>
      </c>
      <c r="AC35" s="6">
        <f>SUM($K35:P35)</f>
        <v>2598.75</v>
      </c>
      <c r="AD35" s="6">
        <f>SUM($K35:Q35)</f>
        <v>2598.75</v>
      </c>
      <c r="AE35" s="6">
        <f>SUM($K35:R35)</f>
        <v>2598.75</v>
      </c>
      <c r="AF35" s="6">
        <f>SUM($K35:S35)</f>
        <v>2598.75</v>
      </c>
      <c r="AG35" s="6">
        <f>SUM($K35:T35)</f>
        <v>2598.75</v>
      </c>
      <c r="AH35" s="6">
        <f>SUM($K35:U35)</f>
        <v>2598.75</v>
      </c>
      <c r="AI35" s="6">
        <f>SUM($K35:V35)</f>
        <v>2598.75</v>
      </c>
    </row>
    <row r="36" spans="1:35" x14ac:dyDescent="0.3">
      <c r="A36" s="28" t="str">
        <f t="shared" si="0"/>
        <v>53902</v>
      </c>
      <c r="B36" s="7" t="s">
        <v>42</v>
      </c>
      <c r="C36" s="7" t="s">
        <v>8</v>
      </c>
      <c r="D36" s="7" t="s">
        <v>9</v>
      </c>
      <c r="E36" s="7" t="s">
        <v>10</v>
      </c>
      <c r="F36" s="7" t="s">
        <v>8</v>
      </c>
      <c r="G36" s="7" t="s">
        <v>43</v>
      </c>
      <c r="H36" s="7" t="s">
        <v>42</v>
      </c>
      <c r="I36" s="7" t="s">
        <v>11</v>
      </c>
      <c r="J36" s="7" t="s">
        <v>9</v>
      </c>
      <c r="K36" s="29">
        <v>20.53</v>
      </c>
      <c r="L36" s="7">
        <v>142.44</v>
      </c>
      <c r="M36" s="7">
        <v>142.22</v>
      </c>
      <c r="N36" s="7">
        <v>142.36000000000001</v>
      </c>
      <c r="O36" s="7">
        <v>122.11</v>
      </c>
      <c r="P36" s="7">
        <v>20.25</v>
      </c>
      <c r="Q36" s="7"/>
      <c r="R36" s="7"/>
      <c r="S36" s="7"/>
      <c r="V36" s="7"/>
      <c r="X36" s="6">
        <f t="shared" si="3"/>
        <v>20.53</v>
      </c>
      <c r="Y36" s="6">
        <f>SUM($K36:L36)</f>
        <v>162.97</v>
      </c>
      <c r="Z36" s="6">
        <f>SUM($K36:M36)</f>
        <v>305.19</v>
      </c>
      <c r="AA36" s="6">
        <f>SUM($K36:N36)</f>
        <v>447.55</v>
      </c>
      <c r="AB36" s="6">
        <f>SUM($K36:O36)</f>
        <v>569.66</v>
      </c>
      <c r="AC36" s="6">
        <f>SUM($K36:P36)</f>
        <v>589.91</v>
      </c>
      <c r="AD36" s="6">
        <f>SUM($K36:Q36)</f>
        <v>589.91</v>
      </c>
      <c r="AE36" s="6">
        <f>SUM($K36:R36)</f>
        <v>589.91</v>
      </c>
      <c r="AF36" s="6">
        <f>SUM($K36:S36)</f>
        <v>589.91</v>
      </c>
      <c r="AG36" s="6">
        <f>SUM($K36:T36)</f>
        <v>589.91</v>
      </c>
      <c r="AH36" s="6">
        <f>SUM($K36:U36)</f>
        <v>589.91</v>
      </c>
      <c r="AI36" s="6">
        <f>SUM($K36:V36)</f>
        <v>589.91</v>
      </c>
    </row>
    <row r="37" spans="1:35" x14ac:dyDescent="0.3">
      <c r="A37" s="28" t="str">
        <f t="shared" si="0"/>
        <v>53917</v>
      </c>
      <c r="B37" s="7" t="s">
        <v>119</v>
      </c>
      <c r="C37" s="7" t="s">
        <v>8</v>
      </c>
      <c r="D37" s="7" t="s">
        <v>9</v>
      </c>
      <c r="E37" s="7" t="s">
        <v>10</v>
      </c>
      <c r="F37" s="7" t="s">
        <v>8</v>
      </c>
      <c r="G37" s="7" t="s">
        <v>120</v>
      </c>
      <c r="H37" s="7" t="s">
        <v>119</v>
      </c>
      <c r="I37" s="7" t="s">
        <v>11</v>
      </c>
      <c r="J37" s="7" t="s">
        <v>9</v>
      </c>
      <c r="K37" s="29">
        <v>0</v>
      </c>
      <c r="L37" s="7">
        <v>0</v>
      </c>
      <c r="M37" s="7">
        <v>2597</v>
      </c>
      <c r="N37" s="7">
        <v>0</v>
      </c>
      <c r="O37" s="7">
        <v>0</v>
      </c>
      <c r="P37" s="7">
        <v>2883</v>
      </c>
      <c r="Q37" s="7"/>
      <c r="R37" s="7"/>
      <c r="S37" s="7"/>
      <c r="V37" s="7"/>
      <c r="X37" s="6">
        <f t="shared" si="3"/>
        <v>0</v>
      </c>
      <c r="Y37" s="6">
        <f>SUM($K37:L37)</f>
        <v>0</v>
      </c>
      <c r="Z37" s="6">
        <f>SUM($K37:M37)</f>
        <v>2597</v>
      </c>
      <c r="AA37" s="6">
        <f>SUM($K37:N37)</f>
        <v>2597</v>
      </c>
      <c r="AB37" s="6">
        <f>SUM($K37:O37)</f>
        <v>2597</v>
      </c>
      <c r="AC37" s="6">
        <f>SUM($K37:P37)</f>
        <v>5480</v>
      </c>
      <c r="AD37" s="6">
        <f>SUM($K37:Q37)</f>
        <v>5480</v>
      </c>
      <c r="AE37" s="6">
        <f>SUM($K37:R37)</f>
        <v>5480</v>
      </c>
      <c r="AF37" s="6">
        <f>SUM($K37:S37)</f>
        <v>5480</v>
      </c>
      <c r="AG37" s="6">
        <f>SUM($K37:T37)</f>
        <v>5480</v>
      </c>
      <c r="AH37" s="6">
        <f>SUM($K37:U37)</f>
        <v>5480</v>
      </c>
      <c r="AI37" s="6">
        <f>SUM($K37:V37)</f>
        <v>5480</v>
      </c>
    </row>
    <row r="38" spans="1:35" x14ac:dyDescent="0.3">
      <c r="A38" s="28" t="str">
        <f t="shared" si="0"/>
        <v>53940</v>
      </c>
      <c r="B38" s="7" t="s">
        <v>44</v>
      </c>
      <c r="C38" s="7" t="s">
        <v>8</v>
      </c>
      <c r="D38" s="7" t="s">
        <v>9</v>
      </c>
      <c r="E38" s="7" t="s">
        <v>10</v>
      </c>
      <c r="F38" s="7" t="s">
        <v>8</v>
      </c>
      <c r="G38" s="7" t="s">
        <v>45</v>
      </c>
      <c r="H38" s="7" t="s">
        <v>44</v>
      </c>
      <c r="I38" s="7" t="s">
        <v>11</v>
      </c>
      <c r="J38" s="7" t="s">
        <v>9</v>
      </c>
      <c r="K38" s="29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/>
      <c r="R38" s="7"/>
      <c r="S38" s="7"/>
      <c r="V38" s="7"/>
      <c r="X38" s="6">
        <f t="shared" si="3"/>
        <v>0</v>
      </c>
      <c r="Y38" s="6">
        <f>SUM($K38:L38)</f>
        <v>0</v>
      </c>
      <c r="Z38" s="6">
        <f>SUM($K38:M38)</f>
        <v>0</v>
      </c>
      <c r="AA38" s="6">
        <f>SUM($K38:N38)</f>
        <v>0</v>
      </c>
      <c r="AB38" s="6">
        <f>SUM($K38:O38)</f>
        <v>0</v>
      </c>
      <c r="AC38" s="6">
        <f>SUM($K38:P38)</f>
        <v>0</v>
      </c>
      <c r="AD38" s="6">
        <f>SUM($K38:Q38)</f>
        <v>0</v>
      </c>
      <c r="AE38" s="6">
        <f>SUM($K38:R38)</f>
        <v>0</v>
      </c>
      <c r="AF38" s="6">
        <f>SUM($K38:S38)</f>
        <v>0</v>
      </c>
      <c r="AG38" s="6">
        <f>SUM($K38:T38)</f>
        <v>0</v>
      </c>
      <c r="AH38" s="6">
        <f>SUM($K38:U38)</f>
        <v>0</v>
      </c>
      <c r="AI38" s="6">
        <f>SUM($K38:V38)</f>
        <v>0</v>
      </c>
    </row>
    <row r="39" spans="1:35" x14ac:dyDescent="0.3">
      <c r="A39" s="28" t="str">
        <f t="shared" si="0"/>
        <v>53941</v>
      </c>
      <c r="B39" s="7" t="s">
        <v>121</v>
      </c>
      <c r="C39" s="7" t="s">
        <v>8</v>
      </c>
      <c r="D39" s="7" t="s">
        <v>9</v>
      </c>
      <c r="E39" s="7" t="s">
        <v>10</v>
      </c>
      <c r="F39" s="7" t="s">
        <v>8</v>
      </c>
      <c r="G39" s="7" t="s">
        <v>122</v>
      </c>
      <c r="H39" s="7" t="s">
        <v>121</v>
      </c>
      <c r="I39" s="7" t="s">
        <v>11</v>
      </c>
      <c r="J39" s="7" t="s">
        <v>9</v>
      </c>
      <c r="K39" s="29">
        <v>3206.22</v>
      </c>
      <c r="L39" s="7">
        <v>2687.38</v>
      </c>
      <c r="M39" s="7">
        <v>2882.07</v>
      </c>
      <c r="N39" s="7">
        <v>2526.15</v>
      </c>
      <c r="O39" s="7">
        <v>2383.6999999999998</v>
      </c>
      <c r="P39" s="7">
        <v>0</v>
      </c>
      <c r="Q39" s="7"/>
      <c r="R39" s="7"/>
      <c r="S39" s="7"/>
      <c r="V39" s="7"/>
      <c r="X39" s="6">
        <f t="shared" si="3"/>
        <v>3206.22</v>
      </c>
      <c r="Y39" s="6">
        <f>SUM($K39:L39)</f>
        <v>5893.6</v>
      </c>
      <c r="Z39" s="6">
        <f>SUM($K39:M39)</f>
        <v>8775.67</v>
      </c>
      <c r="AA39" s="6">
        <f>SUM($K39:N39)</f>
        <v>11301.82</v>
      </c>
      <c r="AB39" s="6">
        <f>SUM($K39:O39)</f>
        <v>13685.52</v>
      </c>
      <c r="AC39" s="6">
        <f>SUM($K39:P39)</f>
        <v>13685.52</v>
      </c>
      <c r="AD39" s="6">
        <f>SUM($K39:Q39)</f>
        <v>13685.52</v>
      </c>
      <c r="AE39" s="6">
        <f>SUM($K39:R39)</f>
        <v>13685.52</v>
      </c>
      <c r="AF39" s="6">
        <f>SUM($K39:S39)</f>
        <v>13685.52</v>
      </c>
      <c r="AG39" s="6">
        <f>SUM($K39:T39)</f>
        <v>13685.52</v>
      </c>
      <c r="AH39" s="6">
        <f>SUM($K39:U39)</f>
        <v>13685.52</v>
      </c>
      <c r="AI39" s="6">
        <f>SUM($K39:V39)</f>
        <v>13685.52</v>
      </c>
    </row>
    <row r="40" spans="1:35" x14ac:dyDescent="0.3">
      <c r="A40" s="28" t="str">
        <f t="shared" si="0"/>
        <v>53944</v>
      </c>
      <c r="B40" s="7" t="s">
        <v>46</v>
      </c>
      <c r="C40" s="7" t="s">
        <v>8</v>
      </c>
      <c r="D40" s="7" t="s">
        <v>9</v>
      </c>
      <c r="E40" s="7" t="s">
        <v>10</v>
      </c>
      <c r="F40" s="7" t="s">
        <v>8</v>
      </c>
      <c r="G40" s="7" t="s">
        <v>47</v>
      </c>
      <c r="H40" s="7" t="s">
        <v>46</v>
      </c>
      <c r="I40" s="7" t="s">
        <v>11</v>
      </c>
      <c r="J40" s="7" t="s">
        <v>9</v>
      </c>
      <c r="K40" s="29">
        <v>0</v>
      </c>
      <c r="L40" s="7">
        <v>0</v>
      </c>
      <c r="M40" s="7">
        <v>205</v>
      </c>
      <c r="N40" s="7">
        <v>0</v>
      </c>
      <c r="O40" s="7">
        <v>0</v>
      </c>
      <c r="P40" s="7">
        <v>0</v>
      </c>
      <c r="Q40" s="7"/>
      <c r="R40" s="7"/>
      <c r="S40" s="7"/>
      <c r="V40" s="7"/>
      <c r="X40" s="6">
        <f t="shared" si="3"/>
        <v>0</v>
      </c>
      <c r="Y40" s="6">
        <f>SUM($K40:L40)</f>
        <v>0</v>
      </c>
      <c r="Z40" s="6">
        <f>SUM($K40:M40)</f>
        <v>205</v>
      </c>
      <c r="AA40" s="6">
        <f>SUM($K40:N40)</f>
        <v>205</v>
      </c>
      <c r="AB40" s="6">
        <f>SUM($K40:O40)</f>
        <v>205</v>
      </c>
      <c r="AC40" s="6">
        <f>SUM($K40:P40)</f>
        <v>205</v>
      </c>
      <c r="AD40" s="6">
        <f>SUM($K40:Q40)</f>
        <v>205</v>
      </c>
      <c r="AE40" s="6">
        <f>SUM($K40:R40)</f>
        <v>205</v>
      </c>
      <c r="AF40" s="6">
        <f>SUM($K40:S40)</f>
        <v>205</v>
      </c>
      <c r="AG40" s="6">
        <f>SUM($K40:T40)</f>
        <v>205</v>
      </c>
      <c r="AH40" s="6">
        <f>SUM($K40:U40)</f>
        <v>205</v>
      </c>
      <c r="AI40" s="6">
        <f>SUM($K40:V40)</f>
        <v>205</v>
      </c>
    </row>
    <row r="41" spans="1:35" x14ac:dyDescent="0.3">
      <c r="A41" s="28" t="str">
        <f t="shared" si="0"/>
        <v>53945</v>
      </c>
      <c r="B41" s="7" t="s">
        <v>48</v>
      </c>
      <c r="C41" s="7" t="s">
        <v>8</v>
      </c>
      <c r="D41" s="7" t="s">
        <v>9</v>
      </c>
      <c r="E41" s="7" t="s">
        <v>10</v>
      </c>
      <c r="F41" s="7" t="s">
        <v>8</v>
      </c>
      <c r="G41" s="7" t="s">
        <v>49</v>
      </c>
      <c r="H41" s="7" t="s">
        <v>48</v>
      </c>
      <c r="I41" s="7" t="s">
        <v>11</v>
      </c>
      <c r="J41" s="7" t="s">
        <v>9</v>
      </c>
      <c r="K41" s="29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/>
      <c r="R41" s="7"/>
      <c r="S41" s="7"/>
      <c r="V41" s="7"/>
      <c r="X41" s="6">
        <f t="shared" si="3"/>
        <v>0</v>
      </c>
      <c r="Y41" s="6">
        <f>SUM($K41:L41)</f>
        <v>0</v>
      </c>
      <c r="Z41" s="6">
        <f>SUM($K41:M41)</f>
        <v>0</v>
      </c>
      <c r="AA41" s="6">
        <f>SUM($K41:N41)</f>
        <v>0</v>
      </c>
      <c r="AB41" s="6">
        <f>SUM($K41:O41)</f>
        <v>0</v>
      </c>
      <c r="AC41" s="6">
        <f>SUM($K41:P41)</f>
        <v>0</v>
      </c>
      <c r="AD41" s="6">
        <f>SUM($K41:Q41)</f>
        <v>0</v>
      </c>
      <c r="AE41" s="6">
        <f>SUM($K41:R41)</f>
        <v>0</v>
      </c>
      <c r="AF41" s="6">
        <f>SUM($K41:S41)</f>
        <v>0</v>
      </c>
      <c r="AG41" s="6">
        <f>SUM($K41:T41)</f>
        <v>0</v>
      </c>
      <c r="AH41" s="6">
        <f>SUM($K41:U41)</f>
        <v>0</v>
      </c>
      <c r="AI41" s="6">
        <f>SUM($K41:V41)</f>
        <v>0</v>
      </c>
    </row>
    <row r="42" spans="1:35" x14ac:dyDescent="0.3">
      <c r="A42" s="28" t="str">
        <f t="shared" si="0"/>
        <v>53950</v>
      </c>
      <c r="B42" s="7" t="s">
        <v>123</v>
      </c>
      <c r="C42" s="7" t="s">
        <v>8</v>
      </c>
      <c r="D42" s="7" t="s">
        <v>9</v>
      </c>
      <c r="E42" s="7" t="s">
        <v>10</v>
      </c>
      <c r="F42" s="7" t="s">
        <v>8</v>
      </c>
      <c r="G42" s="7" t="s">
        <v>124</v>
      </c>
      <c r="H42" s="7" t="s">
        <v>123</v>
      </c>
      <c r="I42" s="7" t="s">
        <v>11</v>
      </c>
      <c r="J42" s="7" t="s">
        <v>9</v>
      </c>
      <c r="K42" s="29">
        <v>551.87</v>
      </c>
      <c r="L42" s="7">
        <v>348.97</v>
      </c>
      <c r="M42" s="7">
        <v>348.97</v>
      </c>
      <c r="N42" s="7">
        <v>348.66</v>
      </c>
      <c r="O42" s="7">
        <v>348.66</v>
      </c>
      <c r="P42" s="7">
        <v>348.71</v>
      </c>
      <c r="Q42" s="7"/>
      <c r="R42" s="7"/>
      <c r="S42" s="7"/>
      <c r="V42" s="7"/>
      <c r="X42" s="6">
        <f t="shared" si="3"/>
        <v>551.87</v>
      </c>
      <c r="Y42" s="6">
        <f>SUM($K42:L42)</f>
        <v>900.84</v>
      </c>
      <c r="Z42" s="6">
        <f>SUM($K42:M42)</f>
        <v>1249.81</v>
      </c>
      <c r="AA42" s="6">
        <f>SUM($K42:N42)</f>
        <v>1598.47</v>
      </c>
      <c r="AB42" s="6">
        <f>SUM($K42:O42)</f>
        <v>1947.13</v>
      </c>
      <c r="AC42" s="6">
        <f>SUM($K42:P42)</f>
        <v>2295.84</v>
      </c>
      <c r="AD42" s="6">
        <f>SUM($K42:Q42)</f>
        <v>2295.84</v>
      </c>
      <c r="AE42" s="6">
        <f>SUM($K42:R42)</f>
        <v>2295.84</v>
      </c>
      <c r="AF42" s="6">
        <f>SUM($K42:S42)</f>
        <v>2295.84</v>
      </c>
      <c r="AG42" s="6">
        <f>SUM($K42:T42)</f>
        <v>2295.84</v>
      </c>
      <c r="AH42" s="6">
        <f>SUM($K42:U42)</f>
        <v>2295.84</v>
      </c>
      <c r="AI42" s="6">
        <f>SUM($K42:V42)</f>
        <v>2295.84</v>
      </c>
    </row>
    <row r="43" spans="1:35" x14ac:dyDescent="0.3">
      <c r="A43" s="28" t="str">
        <f t="shared" si="0"/>
        <v>54</v>
      </c>
      <c r="B43" s="7" t="s">
        <v>50</v>
      </c>
      <c r="C43" s="7" t="s">
        <v>8</v>
      </c>
      <c r="D43" s="7" t="s">
        <v>9</v>
      </c>
      <c r="E43" s="7" t="s">
        <v>10</v>
      </c>
      <c r="F43" s="7" t="s">
        <v>8</v>
      </c>
      <c r="G43" s="7" t="s">
        <v>51</v>
      </c>
      <c r="H43" s="7" t="s">
        <v>50</v>
      </c>
      <c r="I43" s="7" t="s">
        <v>11</v>
      </c>
      <c r="J43" s="7" t="s">
        <v>9</v>
      </c>
      <c r="K43" s="29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/>
      <c r="R43" s="7"/>
      <c r="S43" s="7"/>
      <c r="V43" s="7"/>
      <c r="X43" s="6">
        <f t="shared" si="3"/>
        <v>0</v>
      </c>
      <c r="Y43" s="6">
        <f>SUM($K43:L43)</f>
        <v>0</v>
      </c>
      <c r="Z43" s="6">
        <f>SUM($K43:M43)</f>
        <v>0</v>
      </c>
      <c r="AA43" s="6">
        <f>SUM($K43:N43)</f>
        <v>0</v>
      </c>
      <c r="AB43" s="6">
        <f>SUM($K43:O43)</f>
        <v>0</v>
      </c>
      <c r="AC43" s="6">
        <f>SUM($K43:P43)</f>
        <v>0</v>
      </c>
      <c r="AD43" s="6">
        <f>SUM($K43:Q43)</f>
        <v>0</v>
      </c>
      <c r="AE43" s="6">
        <f>SUM($K43:R43)</f>
        <v>0</v>
      </c>
      <c r="AF43" s="6">
        <f>SUM($K43:S43)</f>
        <v>0</v>
      </c>
      <c r="AG43" s="6">
        <f>SUM($K43:T43)</f>
        <v>0</v>
      </c>
      <c r="AH43" s="6">
        <f>SUM($K43:U43)</f>
        <v>0</v>
      </c>
      <c r="AI43" s="6">
        <f>SUM($K43:V43)</f>
        <v>0</v>
      </c>
    </row>
    <row r="44" spans="1:35" x14ac:dyDescent="0.3">
      <c r="A44" s="28" t="str">
        <f t="shared" si="0"/>
        <v>42</v>
      </c>
      <c r="B44" s="7" t="s">
        <v>125</v>
      </c>
      <c r="C44" s="7" t="s">
        <v>8</v>
      </c>
      <c r="D44" s="7" t="s">
        <v>52</v>
      </c>
      <c r="E44" s="7" t="s">
        <v>10</v>
      </c>
      <c r="F44" s="7" t="s">
        <v>8</v>
      </c>
      <c r="G44" s="7" t="s">
        <v>126</v>
      </c>
      <c r="H44" s="7" t="s">
        <v>125</v>
      </c>
      <c r="I44" s="7" t="s">
        <v>53</v>
      </c>
      <c r="J44" s="7" t="s">
        <v>52</v>
      </c>
      <c r="K44" s="29">
        <v>-87448.6</v>
      </c>
      <c r="L44" s="7">
        <v>-103439.59</v>
      </c>
      <c r="M44" s="7">
        <v>-88730.28</v>
      </c>
      <c r="N44" s="7">
        <v>-78226.039999999994</v>
      </c>
      <c r="O44" s="7">
        <v>-26159.72</v>
      </c>
      <c r="P44" s="7">
        <v>-7403.06</v>
      </c>
      <c r="Q44" s="7"/>
      <c r="R44" s="7"/>
      <c r="S44" s="7"/>
      <c r="V44" s="7"/>
      <c r="X44" s="6">
        <f t="shared" si="3"/>
        <v>-87448.6</v>
      </c>
      <c r="Y44" s="6">
        <f>SUM($K44:L44)</f>
        <v>-190888.19</v>
      </c>
      <c r="Z44" s="6">
        <f>SUM($K44:M44)</f>
        <v>-279618.46999999997</v>
      </c>
      <c r="AA44" s="6">
        <f>SUM($K44:N44)</f>
        <v>-357844.50999999995</v>
      </c>
      <c r="AB44" s="6">
        <f>SUM($K44:O44)</f>
        <v>-384004.23</v>
      </c>
      <c r="AC44" s="6">
        <f>SUM($K44:P44)</f>
        <v>-391407.29</v>
      </c>
      <c r="AD44" s="6">
        <f>SUM($K44:Q44)</f>
        <v>-391407.29</v>
      </c>
      <c r="AE44" s="6">
        <f>SUM($K44:R44)</f>
        <v>-391407.29</v>
      </c>
      <c r="AF44" s="6">
        <f>SUM($K44:S44)</f>
        <v>-391407.29</v>
      </c>
      <c r="AG44" s="6">
        <f>SUM($K44:T44)</f>
        <v>-391407.29</v>
      </c>
      <c r="AH44" s="6">
        <f>SUM($K44:U44)</f>
        <v>-391407.29</v>
      </c>
      <c r="AI44" s="6">
        <f>SUM($K44:V44)</f>
        <v>-391407.29</v>
      </c>
    </row>
    <row r="45" spans="1:35" x14ac:dyDescent="0.3">
      <c r="A45" s="28" t="str">
        <f t="shared" si="0"/>
        <v>42</v>
      </c>
      <c r="B45" s="7" t="s">
        <v>127</v>
      </c>
      <c r="C45" s="7" t="s">
        <v>8</v>
      </c>
      <c r="D45" s="7" t="s">
        <v>52</v>
      </c>
      <c r="E45" s="7" t="s">
        <v>10</v>
      </c>
      <c r="F45" s="7" t="s">
        <v>8</v>
      </c>
      <c r="G45" s="7" t="s">
        <v>128</v>
      </c>
      <c r="H45" s="7" t="s">
        <v>127</v>
      </c>
      <c r="I45" s="7" t="s">
        <v>53</v>
      </c>
      <c r="J45" s="7" t="s">
        <v>52</v>
      </c>
      <c r="K45" s="29">
        <v>-4604.3999999999996</v>
      </c>
      <c r="L45" s="7">
        <v>-4604.3999999999996</v>
      </c>
      <c r="M45" s="7">
        <v>-4604.3999999999996</v>
      </c>
      <c r="N45" s="7">
        <v>-4604.3999999999996</v>
      </c>
      <c r="O45" s="7">
        <v>-4604.3999999999996</v>
      </c>
      <c r="P45" s="7">
        <v>-4604.3999999999996</v>
      </c>
      <c r="Q45" s="7"/>
      <c r="R45" s="7"/>
      <c r="S45" s="7"/>
      <c r="V45" s="7"/>
      <c r="X45" s="6">
        <f t="shared" si="3"/>
        <v>-4604.3999999999996</v>
      </c>
      <c r="Y45" s="6">
        <f>SUM($K45:L45)</f>
        <v>-9208.7999999999993</v>
      </c>
      <c r="Z45" s="6">
        <f>SUM($K45:M45)</f>
        <v>-13813.199999999999</v>
      </c>
      <c r="AA45" s="6">
        <f>SUM($K45:N45)</f>
        <v>-18417.599999999999</v>
      </c>
      <c r="AB45" s="6">
        <f>SUM($K45:O45)</f>
        <v>-23022</v>
      </c>
      <c r="AC45" s="6">
        <f>SUM($K45:P45)</f>
        <v>-27626.400000000001</v>
      </c>
      <c r="AD45" s="6">
        <f>SUM($K45:Q45)</f>
        <v>-27626.400000000001</v>
      </c>
      <c r="AE45" s="6">
        <f>SUM($K45:R45)</f>
        <v>-27626.400000000001</v>
      </c>
      <c r="AF45" s="6">
        <f>SUM($K45:S45)</f>
        <v>-27626.400000000001</v>
      </c>
      <c r="AG45" s="6">
        <f>SUM($K45:T45)</f>
        <v>-27626.400000000001</v>
      </c>
      <c r="AH45" s="6">
        <f>SUM($K45:U45)</f>
        <v>-27626.400000000001</v>
      </c>
      <c r="AI45" s="6">
        <f>SUM($K45:V45)</f>
        <v>-27626.400000000001</v>
      </c>
    </row>
    <row r="46" spans="1:35" x14ac:dyDescent="0.3">
      <c r="A46" s="28" t="str">
        <f t="shared" si="0"/>
        <v>42</v>
      </c>
      <c r="B46" s="7" t="s">
        <v>129</v>
      </c>
      <c r="C46" s="7" t="s">
        <v>8</v>
      </c>
      <c r="D46" s="7" t="s">
        <v>52</v>
      </c>
      <c r="E46" s="7" t="s">
        <v>10</v>
      </c>
      <c r="F46" s="7" t="s">
        <v>8</v>
      </c>
      <c r="G46" s="7" t="s">
        <v>130</v>
      </c>
      <c r="H46" s="7" t="s">
        <v>129</v>
      </c>
      <c r="I46" s="7" t="s">
        <v>53</v>
      </c>
      <c r="J46" s="7" t="s">
        <v>52</v>
      </c>
      <c r="K46" s="29">
        <v>-1185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/>
      <c r="R46" s="7"/>
      <c r="S46" s="7"/>
      <c r="V46" s="7"/>
      <c r="X46" s="6">
        <f t="shared" si="3"/>
        <v>-1185</v>
      </c>
      <c r="Y46" s="6">
        <f>SUM($K46:L46)</f>
        <v>-1185</v>
      </c>
      <c r="Z46" s="6">
        <f>SUM($K46:M46)</f>
        <v>-1185</v>
      </c>
      <c r="AA46" s="6">
        <f>SUM($K46:N46)</f>
        <v>-1185</v>
      </c>
      <c r="AB46" s="6">
        <f>SUM($K46:O46)</f>
        <v>-1185</v>
      </c>
      <c r="AC46" s="6">
        <f>SUM($K46:P46)</f>
        <v>-1185</v>
      </c>
      <c r="AD46" s="6">
        <f>SUM($K46:Q46)</f>
        <v>-1185</v>
      </c>
      <c r="AE46" s="6">
        <f>SUM($K46:R46)</f>
        <v>-1185</v>
      </c>
      <c r="AF46" s="6">
        <f>SUM($K46:S46)</f>
        <v>-1185</v>
      </c>
      <c r="AG46" s="6">
        <f>SUM($K46:T46)</f>
        <v>-1185</v>
      </c>
      <c r="AH46" s="6">
        <f>SUM($K46:U46)</f>
        <v>-1185</v>
      </c>
      <c r="AI46" s="6">
        <f>SUM($K46:V46)</f>
        <v>-1185</v>
      </c>
    </row>
    <row r="47" spans="1:35" x14ac:dyDescent="0.3">
      <c r="A47" s="28" t="str">
        <f t="shared" si="0"/>
        <v>42</v>
      </c>
      <c r="B47" s="7" t="s">
        <v>131</v>
      </c>
      <c r="C47" s="7" t="s">
        <v>8</v>
      </c>
      <c r="D47" s="7" t="s">
        <v>52</v>
      </c>
      <c r="E47" s="7" t="s">
        <v>10</v>
      </c>
      <c r="F47" s="7" t="s">
        <v>8</v>
      </c>
      <c r="G47" s="7" t="s">
        <v>132</v>
      </c>
      <c r="H47" s="7" t="s">
        <v>131</v>
      </c>
      <c r="I47" s="7" t="s">
        <v>53</v>
      </c>
      <c r="J47" s="7" t="s">
        <v>52</v>
      </c>
      <c r="K47" s="29">
        <v>0</v>
      </c>
      <c r="L47" s="7">
        <v>-346.25</v>
      </c>
      <c r="M47" s="7">
        <v>-346.25</v>
      </c>
      <c r="N47" s="7">
        <v>-346.25</v>
      </c>
      <c r="O47" s="7">
        <v>-346.25</v>
      </c>
      <c r="P47" s="7">
        <v>-346.25</v>
      </c>
      <c r="Q47" s="7"/>
      <c r="R47" s="7"/>
      <c r="S47" s="7"/>
      <c r="V47" s="7"/>
      <c r="X47" s="6">
        <f t="shared" si="3"/>
        <v>0</v>
      </c>
      <c r="Y47" s="6">
        <f>SUM($K47:L47)</f>
        <v>-346.25</v>
      </c>
      <c r="Z47" s="6">
        <f>SUM($K47:M47)</f>
        <v>-692.5</v>
      </c>
      <c r="AA47" s="6">
        <f>SUM($K47:N47)</f>
        <v>-1038.75</v>
      </c>
      <c r="AB47" s="6">
        <f>SUM($K47:O47)</f>
        <v>-1385</v>
      </c>
      <c r="AC47" s="6">
        <f>SUM($K47:P47)</f>
        <v>-1731.25</v>
      </c>
      <c r="AD47" s="6">
        <f>SUM($K47:Q47)</f>
        <v>-1731.25</v>
      </c>
      <c r="AE47" s="6">
        <f>SUM($K47:R47)</f>
        <v>-1731.25</v>
      </c>
      <c r="AF47" s="6">
        <f>SUM($K47:S47)</f>
        <v>-1731.25</v>
      </c>
      <c r="AG47" s="6">
        <f>SUM($K47:T47)</f>
        <v>-1731.25</v>
      </c>
      <c r="AH47" s="6">
        <f>SUM($K47:U47)</f>
        <v>-1731.25</v>
      </c>
      <c r="AI47" s="6">
        <f>SUM($K47:V47)</f>
        <v>-1731.25</v>
      </c>
    </row>
    <row r="48" spans="1:35" x14ac:dyDescent="0.3">
      <c r="A48" s="28" t="str">
        <f t="shared" si="0"/>
        <v>42</v>
      </c>
      <c r="B48" s="7" t="s">
        <v>133</v>
      </c>
      <c r="C48" s="7" t="s">
        <v>8</v>
      </c>
      <c r="D48" s="7" t="s">
        <v>52</v>
      </c>
      <c r="E48" s="7" t="s">
        <v>10</v>
      </c>
      <c r="F48" s="7" t="s">
        <v>8</v>
      </c>
      <c r="G48" s="7" t="s">
        <v>134</v>
      </c>
      <c r="H48" s="7" t="s">
        <v>133</v>
      </c>
      <c r="I48" s="7" t="s">
        <v>53</v>
      </c>
      <c r="J48" s="7" t="s">
        <v>52</v>
      </c>
      <c r="K48" s="29">
        <v>-49320.5</v>
      </c>
      <c r="L48" s="7">
        <v>-52115</v>
      </c>
      <c r="M48" s="7">
        <v>-46252</v>
      </c>
      <c r="N48" s="7">
        <v>-42575</v>
      </c>
      <c r="O48" s="7">
        <v>-16127</v>
      </c>
      <c r="P48" s="7">
        <v>-3719</v>
      </c>
      <c r="Q48" s="7"/>
      <c r="R48" s="7"/>
      <c r="S48" s="7"/>
      <c r="V48" s="7"/>
      <c r="X48" s="6">
        <f t="shared" si="3"/>
        <v>-49320.5</v>
      </c>
      <c r="Y48" s="6">
        <f>SUM($K48:L48)</f>
        <v>-101435.5</v>
      </c>
      <c r="Z48" s="6">
        <f>SUM($K48:M48)</f>
        <v>-147687.5</v>
      </c>
      <c r="AA48" s="6">
        <f>SUM($K48:N48)</f>
        <v>-190262.5</v>
      </c>
      <c r="AB48" s="6">
        <f>SUM($K48:O48)</f>
        <v>-206389.5</v>
      </c>
      <c r="AC48" s="6">
        <f>SUM($K48:P48)</f>
        <v>-210108.5</v>
      </c>
      <c r="AD48" s="6">
        <f>SUM($K48:Q48)</f>
        <v>-210108.5</v>
      </c>
      <c r="AE48" s="6">
        <f>SUM($K48:R48)</f>
        <v>-210108.5</v>
      </c>
      <c r="AF48" s="6">
        <f>SUM($K48:S48)</f>
        <v>-210108.5</v>
      </c>
      <c r="AG48" s="6">
        <f>SUM($K48:T48)</f>
        <v>-210108.5</v>
      </c>
      <c r="AH48" s="6">
        <f>SUM($K48:U48)</f>
        <v>-210108.5</v>
      </c>
      <c r="AI48" s="6">
        <f>SUM($K48:V48)</f>
        <v>-210108.5</v>
      </c>
    </row>
    <row r="49" spans="2:35" x14ac:dyDescent="0.3">
      <c r="B49" s="7"/>
      <c r="C49" s="7"/>
      <c r="D49" s="7"/>
      <c r="E49" s="7"/>
      <c r="F49" s="7"/>
      <c r="G49" s="7"/>
      <c r="H49" s="7"/>
      <c r="I49" s="7"/>
      <c r="J49" s="7"/>
      <c r="K49" s="11"/>
      <c r="M49" s="11"/>
      <c r="N49" s="11"/>
      <c r="Q49" s="11"/>
      <c r="R49" s="11"/>
      <c r="S49" s="28"/>
      <c r="T49" s="11"/>
      <c r="U49" s="11"/>
      <c r="V49" s="11"/>
    </row>
    <row r="50" spans="2:35" x14ac:dyDescent="0.3">
      <c r="K50" s="12"/>
      <c r="L50" s="12"/>
      <c r="M50" s="12"/>
      <c r="Q50" s="12"/>
      <c r="R50" s="12"/>
      <c r="S50" s="12"/>
      <c r="T50" s="12"/>
      <c r="U50" s="12"/>
      <c r="V50" s="12"/>
    </row>
    <row r="52" spans="2:35" x14ac:dyDescent="0.3">
      <c r="B52" s="7" t="s">
        <v>125</v>
      </c>
      <c r="N52" s="6"/>
      <c r="T52" s="6"/>
      <c r="U52" s="6"/>
      <c r="X52" s="6">
        <f>X44</f>
        <v>-87448.6</v>
      </c>
      <c r="Y52" s="6">
        <f t="shared" ref="Y52:AI52" si="4">Y44</f>
        <v>-190888.19</v>
      </c>
      <c r="Z52" s="6">
        <f t="shared" si="4"/>
        <v>-279618.46999999997</v>
      </c>
      <c r="AA52" s="6">
        <f t="shared" si="4"/>
        <v>-357844.50999999995</v>
      </c>
      <c r="AB52" s="6">
        <f t="shared" si="4"/>
        <v>-384004.23</v>
      </c>
      <c r="AC52" s="6">
        <f t="shared" si="4"/>
        <v>-391407.29</v>
      </c>
      <c r="AD52" s="6">
        <f t="shared" si="4"/>
        <v>-391407.29</v>
      </c>
      <c r="AE52" s="6">
        <f t="shared" si="4"/>
        <v>-391407.29</v>
      </c>
      <c r="AF52" s="6">
        <f t="shared" si="4"/>
        <v>-391407.29</v>
      </c>
      <c r="AG52" s="6">
        <f t="shared" si="4"/>
        <v>-391407.29</v>
      </c>
      <c r="AH52" s="6">
        <f t="shared" si="4"/>
        <v>-391407.29</v>
      </c>
      <c r="AI52" s="6">
        <f t="shared" si="4"/>
        <v>-391407.29</v>
      </c>
    </row>
    <row r="53" spans="2:35" x14ac:dyDescent="0.3">
      <c r="B53" s="7" t="s">
        <v>129</v>
      </c>
      <c r="N53" s="6"/>
      <c r="T53" s="6"/>
      <c r="U53" s="6"/>
      <c r="X53" s="6">
        <f>X46</f>
        <v>-1185</v>
      </c>
      <c r="Y53" s="6">
        <f t="shared" ref="Y53:AI53" si="5">Y46</f>
        <v>-1185</v>
      </c>
      <c r="Z53" s="6">
        <f t="shared" si="5"/>
        <v>-1185</v>
      </c>
      <c r="AA53" s="6">
        <f t="shared" si="5"/>
        <v>-1185</v>
      </c>
      <c r="AB53" s="6">
        <f t="shared" si="5"/>
        <v>-1185</v>
      </c>
      <c r="AC53" s="6">
        <f t="shared" si="5"/>
        <v>-1185</v>
      </c>
      <c r="AD53" s="6">
        <f t="shared" si="5"/>
        <v>-1185</v>
      </c>
      <c r="AE53" s="6">
        <f t="shared" si="5"/>
        <v>-1185</v>
      </c>
      <c r="AF53" s="6">
        <f t="shared" si="5"/>
        <v>-1185</v>
      </c>
      <c r="AG53" s="6">
        <f t="shared" si="5"/>
        <v>-1185</v>
      </c>
      <c r="AH53" s="6">
        <f t="shared" si="5"/>
        <v>-1185</v>
      </c>
      <c r="AI53" s="6">
        <f t="shared" si="5"/>
        <v>-1185</v>
      </c>
    </row>
    <row r="54" spans="2:35" x14ac:dyDescent="0.3">
      <c r="B54" s="7" t="s">
        <v>133</v>
      </c>
      <c r="N54" s="6"/>
      <c r="T54" s="6"/>
      <c r="U54" s="6"/>
      <c r="X54" s="6">
        <f>X48</f>
        <v>-49320.5</v>
      </c>
      <c r="Y54" s="6">
        <f t="shared" ref="Y54:AI55" si="6">Y48</f>
        <v>-101435.5</v>
      </c>
      <c r="Z54" s="6">
        <f t="shared" si="6"/>
        <v>-147687.5</v>
      </c>
      <c r="AA54" s="6">
        <f t="shared" si="6"/>
        <v>-190262.5</v>
      </c>
      <c r="AB54" s="6">
        <f t="shared" si="6"/>
        <v>-206389.5</v>
      </c>
      <c r="AC54" s="6">
        <f t="shared" si="6"/>
        <v>-210108.5</v>
      </c>
      <c r="AD54" s="6">
        <f t="shared" si="6"/>
        <v>-210108.5</v>
      </c>
      <c r="AE54" s="6">
        <f t="shared" si="6"/>
        <v>-210108.5</v>
      </c>
      <c r="AF54" s="6">
        <f t="shared" si="6"/>
        <v>-210108.5</v>
      </c>
      <c r="AG54" s="6">
        <f t="shared" si="6"/>
        <v>-210108.5</v>
      </c>
      <c r="AH54" s="6">
        <f t="shared" si="6"/>
        <v>-210108.5</v>
      </c>
      <c r="AI54" s="6">
        <f t="shared" si="6"/>
        <v>-210108.5</v>
      </c>
    </row>
    <row r="55" spans="2:35" x14ac:dyDescent="0.3">
      <c r="B55" s="7" t="s">
        <v>135</v>
      </c>
      <c r="N55" s="6"/>
      <c r="T55" s="6"/>
      <c r="U55" s="6"/>
      <c r="X55" s="6">
        <f>X49</f>
        <v>0</v>
      </c>
      <c r="Y55" s="6">
        <f t="shared" si="6"/>
        <v>0</v>
      </c>
      <c r="Z55" s="6">
        <f t="shared" si="6"/>
        <v>0</v>
      </c>
      <c r="AA55" s="6">
        <f t="shared" si="6"/>
        <v>0</v>
      </c>
      <c r="AB55" s="6">
        <f t="shared" si="6"/>
        <v>0</v>
      </c>
      <c r="AC55" s="6">
        <f t="shared" si="6"/>
        <v>0</v>
      </c>
      <c r="AD55" s="6">
        <f t="shared" si="6"/>
        <v>0</v>
      </c>
      <c r="AE55" s="6">
        <f t="shared" si="6"/>
        <v>0</v>
      </c>
      <c r="AF55" s="6">
        <f t="shared" si="6"/>
        <v>0</v>
      </c>
      <c r="AG55" s="6">
        <f t="shared" si="6"/>
        <v>0</v>
      </c>
      <c r="AH55" s="6">
        <f t="shared" si="6"/>
        <v>0</v>
      </c>
      <c r="AI55" s="6">
        <f t="shared" si="6"/>
        <v>0</v>
      </c>
    </row>
    <row r="56" spans="2:35" x14ac:dyDescent="0.3">
      <c r="B56" s="7" t="s">
        <v>127</v>
      </c>
      <c r="N56" s="6"/>
      <c r="T56" s="6"/>
      <c r="U56" s="6"/>
      <c r="X56" s="6">
        <f>X45</f>
        <v>-4604.3999999999996</v>
      </c>
      <c r="Y56" s="6">
        <f t="shared" ref="Y56:AI56" si="7">Y45</f>
        <v>-9208.7999999999993</v>
      </c>
      <c r="Z56" s="6">
        <f t="shared" si="7"/>
        <v>-13813.199999999999</v>
      </c>
      <c r="AA56" s="6">
        <f t="shared" si="7"/>
        <v>-18417.599999999999</v>
      </c>
      <c r="AB56" s="6">
        <f t="shared" si="7"/>
        <v>-23022</v>
      </c>
      <c r="AC56" s="6">
        <f t="shared" si="7"/>
        <v>-27626.400000000001</v>
      </c>
      <c r="AD56" s="6">
        <f t="shared" si="7"/>
        <v>-27626.400000000001</v>
      </c>
      <c r="AE56" s="6">
        <f t="shared" si="7"/>
        <v>-27626.400000000001</v>
      </c>
      <c r="AF56" s="6">
        <f t="shared" si="7"/>
        <v>-27626.400000000001</v>
      </c>
      <c r="AG56" s="6">
        <f t="shared" si="7"/>
        <v>-27626.400000000001</v>
      </c>
      <c r="AH56" s="6">
        <f t="shared" si="7"/>
        <v>-27626.400000000001</v>
      </c>
      <c r="AI56" s="6">
        <f t="shared" si="7"/>
        <v>-27626.400000000001</v>
      </c>
    </row>
    <row r="57" spans="2:35" x14ac:dyDescent="0.3">
      <c r="B57" s="7" t="s">
        <v>131</v>
      </c>
      <c r="N57" s="6"/>
      <c r="T57" s="6"/>
      <c r="U57" s="6"/>
      <c r="X57" s="6">
        <f>X47</f>
        <v>0</v>
      </c>
      <c r="Y57" s="6">
        <f t="shared" ref="Y57:AI57" si="8">Y47</f>
        <v>-346.25</v>
      </c>
      <c r="Z57" s="6">
        <f t="shared" si="8"/>
        <v>-692.5</v>
      </c>
      <c r="AA57" s="6">
        <f t="shared" si="8"/>
        <v>-1038.75</v>
      </c>
      <c r="AB57" s="6">
        <f t="shared" si="8"/>
        <v>-1385</v>
      </c>
      <c r="AC57" s="6">
        <f t="shared" si="8"/>
        <v>-1731.25</v>
      </c>
      <c r="AD57" s="6">
        <f t="shared" si="8"/>
        <v>-1731.25</v>
      </c>
      <c r="AE57" s="6">
        <f t="shared" si="8"/>
        <v>-1731.25</v>
      </c>
      <c r="AF57" s="6">
        <f t="shared" si="8"/>
        <v>-1731.25</v>
      </c>
      <c r="AG57" s="6">
        <f t="shared" si="8"/>
        <v>-1731.25</v>
      </c>
      <c r="AH57" s="6">
        <f t="shared" si="8"/>
        <v>-1731.25</v>
      </c>
      <c r="AI57" s="6">
        <f t="shared" si="8"/>
        <v>-1731.25</v>
      </c>
    </row>
    <row r="58" spans="2:35" x14ac:dyDescent="0.3">
      <c r="B58" s="28">
        <v>51</v>
      </c>
      <c r="X58" s="6">
        <f t="shared" ref="X58:AI59" si="9">SUMIF($A$2:$A$49,$B58,X$2:X$49)</f>
        <v>39442.559999999998</v>
      </c>
      <c r="Y58" s="6">
        <f t="shared" si="9"/>
        <v>85335.74</v>
      </c>
      <c r="Z58" s="6">
        <f t="shared" si="9"/>
        <v>125647.37</v>
      </c>
      <c r="AA58" s="6">
        <f t="shared" si="9"/>
        <v>164662.83000000002</v>
      </c>
      <c r="AB58" s="6">
        <f t="shared" si="9"/>
        <v>202252.21000000002</v>
      </c>
      <c r="AC58" s="6">
        <f t="shared" si="9"/>
        <v>239109.21000000002</v>
      </c>
      <c r="AD58" s="6">
        <f t="shared" si="9"/>
        <v>239109.21000000002</v>
      </c>
      <c r="AE58" s="6">
        <f t="shared" si="9"/>
        <v>239109.21000000002</v>
      </c>
      <c r="AF58" s="6">
        <f t="shared" si="9"/>
        <v>239109.21000000002</v>
      </c>
      <c r="AG58" s="6">
        <f t="shared" si="9"/>
        <v>239109.21000000002</v>
      </c>
      <c r="AH58" s="6">
        <f t="shared" si="9"/>
        <v>239109.21000000002</v>
      </c>
      <c r="AI58" s="6">
        <f t="shared" si="9"/>
        <v>239109.21000000002</v>
      </c>
    </row>
    <row r="59" spans="2:35" x14ac:dyDescent="0.3">
      <c r="B59" s="28">
        <v>52</v>
      </c>
      <c r="X59" s="6">
        <f t="shared" si="9"/>
        <v>93397.21</v>
      </c>
      <c r="Y59" s="6">
        <f t="shared" si="9"/>
        <v>101136.8</v>
      </c>
      <c r="Z59" s="6">
        <f t="shared" si="9"/>
        <v>108373.8</v>
      </c>
      <c r="AA59" s="6">
        <f t="shared" si="9"/>
        <v>115345.31</v>
      </c>
      <c r="AB59" s="6">
        <f t="shared" si="9"/>
        <v>123250.95</v>
      </c>
      <c r="AC59" s="6">
        <f t="shared" si="9"/>
        <v>129663.03</v>
      </c>
      <c r="AD59" s="6">
        <f t="shared" si="9"/>
        <v>129663.03</v>
      </c>
      <c r="AE59" s="6">
        <f t="shared" si="9"/>
        <v>129663.03</v>
      </c>
      <c r="AF59" s="6">
        <f t="shared" si="9"/>
        <v>129663.03</v>
      </c>
      <c r="AG59" s="6">
        <f t="shared" si="9"/>
        <v>129663.03</v>
      </c>
      <c r="AH59" s="6">
        <f t="shared" si="9"/>
        <v>129663.03</v>
      </c>
      <c r="AI59" s="6">
        <f t="shared" si="9"/>
        <v>129663.03</v>
      </c>
    </row>
    <row r="60" spans="2:35" x14ac:dyDescent="0.3">
      <c r="B60" s="7" t="s">
        <v>36</v>
      </c>
      <c r="X60" s="6">
        <f t="shared" ref="X60:AI60" si="10">X18</f>
        <v>0</v>
      </c>
      <c r="Y60" s="6">
        <f t="shared" si="10"/>
        <v>0</v>
      </c>
      <c r="Z60" s="6">
        <f t="shared" si="10"/>
        <v>0</v>
      </c>
      <c r="AA60" s="6">
        <f t="shared" si="10"/>
        <v>0</v>
      </c>
      <c r="AB60" s="6">
        <f t="shared" si="10"/>
        <v>0</v>
      </c>
      <c r="AC60" s="6">
        <f t="shared" si="10"/>
        <v>0</v>
      </c>
      <c r="AD60" s="6">
        <f t="shared" si="10"/>
        <v>0</v>
      </c>
      <c r="AE60" s="6">
        <f t="shared" si="10"/>
        <v>0</v>
      </c>
      <c r="AF60" s="6">
        <f t="shared" si="10"/>
        <v>0</v>
      </c>
      <c r="AG60" s="6">
        <f t="shared" si="10"/>
        <v>0</v>
      </c>
      <c r="AH60" s="6">
        <f t="shared" si="10"/>
        <v>0</v>
      </c>
      <c r="AI60" s="6">
        <f t="shared" si="10"/>
        <v>0</v>
      </c>
    </row>
    <row r="61" spans="2:35" x14ac:dyDescent="0.3">
      <c r="B61" s="7" t="s">
        <v>97</v>
      </c>
      <c r="X61" s="6">
        <f t="shared" ref="X61:AI61" si="11">X19</f>
        <v>56</v>
      </c>
      <c r="Y61" s="6">
        <f t="shared" si="11"/>
        <v>6022.15</v>
      </c>
      <c r="Z61" s="6">
        <f t="shared" si="11"/>
        <v>11895.24</v>
      </c>
      <c r="AA61" s="6">
        <f t="shared" si="11"/>
        <v>22918.89</v>
      </c>
      <c r="AB61" s="6">
        <f t="shared" si="11"/>
        <v>22974.89</v>
      </c>
      <c r="AC61" s="6">
        <f t="shared" si="11"/>
        <v>27634.57</v>
      </c>
      <c r="AD61" s="6">
        <f t="shared" si="11"/>
        <v>27634.57</v>
      </c>
      <c r="AE61" s="6">
        <f t="shared" si="11"/>
        <v>27634.57</v>
      </c>
      <c r="AF61" s="6">
        <f t="shared" si="11"/>
        <v>27634.57</v>
      </c>
      <c r="AG61" s="6">
        <f t="shared" si="11"/>
        <v>27634.57</v>
      </c>
      <c r="AH61" s="6">
        <f t="shared" si="11"/>
        <v>27634.57</v>
      </c>
      <c r="AI61" s="6">
        <f t="shared" si="11"/>
        <v>27634.57</v>
      </c>
    </row>
    <row r="62" spans="2:35" x14ac:dyDescent="0.3">
      <c r="B62" s="7" t="s">
        <v>99</v>
      </c>
      <c r="X62" s="6">
        <f t="shared" ref="X62:AI62" si="12">X20</f>
        <v>0</v>
      </c>
      <c r="Y62" s="6">
        <f t="shared" si="12"/>
        <v>995.18</v>
      </c>
      <c r="Z62" s="6">
        <f t="shared" si="12"/>
        <v>2321.15</v>
      </c>
      <c r="AA62" s="6">
        <f t="shared" si="12"/>
        <v>3698.98</v>
      </c>
      <c r="AB62" s="6">
        <f t="shared" si="12"/>
        <v>4897.29</v>
      </c>
      <c r="AC62" s="6">
        <f t="shared" si="12"/>
        <v>6683.37</v>
      </c>
      <c r="AD62" s="6">
        <f t="shared" si="12"/>
        <v>6683.37</v>
      </c>
      <c r="AE62" s="6">
        <f t="shared" si="12"/>
        <v>6683.37</v>
      </c>
      <c r="AF62" s="6">
        <f t="shared" si="12"/>
        <v>6683.37</v>
      </c>
      <c r="AG62" s="6">
        <f t="shared" si="12"/>
        <v>6683.37</v>
      </c>
      <c r="AH62" s="6">
        <f t="shared" si="12"/>
        <v>6683.37</v>
      </c>
      <c r="AI62" s="6">
        <f t="shared" si="12"/>
        <v>6683.37</v>
      </c>
    </row>
    <row r="63" spans="2:35" x14ac:dyDescent="0.3">
      <c r="B63" s="7" t="s">
        <v>101</v>
      </c>
      <c r="X63" s="6">
        <f t="shared" ref="X63:AI63" si="13">X21</f>
        <v>663.59</v>
      </c>
      <c r="Y63" s="6">
        <f t="shared" si="13"/>
        <v>1373.3000000000002</v>
      </c>
      <c r="Z63" s="6">
        <f t="shared" si="13"/>
        <v>4681.67</v>
      </c>
      <c r="AA63" s="6">
        <f t="shared" si="13"/>
        <v>7089.6900000000005</v>
      </c>
      <c r="AB63" s="6">
        <f t="shared" si="13"/>
        <v>9328.8700000000008</v>
      </c>
      <c r="AC63" s="6">
        <f t="shared" si="13"/>
        <v>10062.75</v>
      </c>
      <c r="AD63" s="6">
        <f t="shared" si="13"/>
        <v>10062.75</v>
      </c>
      <c r="AE63" s="6">
        <f t="shared" si="13"/>
        <v>10062.75</v>
      </c>
      <c r="AF63" s="6">
        <f t="shared" si="13"/>
        <v>10062.75</v>
      </c>
      <c r="AG63" s="6">
        <f t="shared" si="13"/>
        <v>10062.75</v>
      </c>
      <c r="AH63" s="6">
        <f t="shared" si="13"/>
        <v>10062.75</v>
      </c>
      <c r="AI63" s="6">
        <f t="shared" si="13"/>
        <v>10062.75</v>
      </c>
    </row>
    <row r="64" spans="2:35" x14ac:dyDescent="0.3">
      <c r="B64" s="7" t="s">
        <v>38</v>
      </c>
      <c r="X64" s="6">
        <f t="shared" ref="X64:AI64" si="14">X22</f>
        <v>0</v>
      </c>
      <c r="Y64" s="6">
        <f t="shared" si="14"/>
        <v>85.48</v>
      </c>
      <c r="Z64" s="6">
        <f t="shared" si="14"/>
        <v>219.34000000000003</v>
      </c>
      <c r="AA64" s="6">
        <f t="shared" si="14"/>
        <v>219.34000000000003</v>
      </c>
      <c r="AB64" s="6">
        <f t="shared" si="14"/>
        <v>465.22</v>
      </c>
      <c r="AC64" s="6">
        <f t="shared" si="14"/>
        <v>465.22</v>
      </c>
      <c r="AD64" s="6">
        <f t="shared" si="14"/>
        <v>465.22</v>
      </c>
      <c r="AE64" s="6">
        <f t="shared" si="14"/>
        <v>465.22</v>
      </c>
      <c r="AF64" s="6">
        <f t="shared" si="14"/>
        <v>465.22</v>
      </c>
      <c r="AG64" s="6">
        <f t="shared" si="14"/>
        <v>465.22</v>
      </c>
      <c r="AH64" s="6">
        <f t="shared" si="14"/>
        <v>465.22</v>
      </c>
      <c r="AI64" s="6">
        <f t="shared" si="14"/>
        <v>465.22</v>
      </c>
    </row>
    <row r="65" spans="1:35" x14ac:dyDescent="0.3">
      <c r="A65" s="30"/>
      <c r="B65" s="7" t="s">
        <v>154</v>
      </c>
      <c r="C65" s="30"/>
      <c r="D65" s="30"/>
      <c r="E65" s="30"/>
      <c r="F65" s="30"/>
      <c r="G65" s="30"/>
      <c r="H65" s="30"/>
      <c r="I65" s="30"/>
      <c r="J65" s="30"/>
      <c r="X65" s="6">
        <f t="shared" ref="X65:AI65" si="15">X23</f>
        <v>0</v>
      </c>
      <c r="Y65" s="6">
        <f t="shared" si="15"/>
        <v>3426.04</v>
      </c>
      <c r="Z65" s="6">
        <f t="shared" si="15"/>
        <v>5599.74</v>
      </c>
      <c r="AA65" s="6">
        <f t="shared" si="15"/>
        <v>9845.5</v>
      </c>
      <c r="AB65" s="6">
        <f t="shared" si="15"/>
        <v>10223</v>
      </c>
      <c r="AC65" s="6">
        <f t="shared" si="15"/>
        <v>15869.1</v>
      </c>
      <c r="AD65" s="6">
        <f t="shared" si="15"/>
        <v>15869.1</v>
      </c>
      <c r="AE65" s="6">
        <f t="shared" si="15"/>
        <v>15869.1</v>
      </c>
      <c r="AF65" s="6">
        <f t="shared" si="15"/>
        <v>15869.1</v>
      </c>
      <c r="AG65" s="6">
        <f t="shared" si="15"/>
        <v>15869.1</v>
      </c>
      <c r="AH65" s="6">
        <f t="shared" si="15"/>
        <v>15869.1</v>
      </c>
      <c r="AI65" s="6">
        <f t="shared" si="15"/>
        <v>15869.1</v>
      </c>
    </row>
    <row r="66" spans="1:35" x14ac:dyDescent="0.3">
      <c r="A66" s="30"/>
      <c r="B66" s="7" t="s">
        <v>152</v>
      </c>
      <c r="C66" s="30"/>
      <c r="D66" s="30"/>
      <c r="E66" s="30"/>
      <c r="F66" s="30"/>
      <c r="G66" s="30"/>
      <c r="H66" s="30"/>
      <c r="I66" s="30"/>
      <c r="J66" s="30"/>
      <c r="X66" s="6">
        <f t="shared" ref="X66:AI66" si="16">X24</f>
        <v>0</v>
      </c>
      <c r="Y66" s="6">
        <f t="shared" si="16"/>
        <v>844.93</v>
      </c>
      <c r="Z66" s="6">
        <f t="shared" si="16"/>
        <v>844.93</v>
      </c>
      <c r="AA66" s="6">
        <f t="shared" si="16"/>
        <v>844.93</v>
      </c>
      <c r="AB66" s="6">
        <f t="shared" si="16"/>
        <v>844.93</v>
      </c>
      <c r="AC66" s="6">
        <f t="shared" si="16"/>
        <v>844.93</v>
      </c>
      <c r="AD66" s="6">
        <f t="shared" si="16"/>
        <v>844.93</v>
      </c>
      <c r="AE66" s="6">
        <f t="shared" si="16"/>
        <v>844.93</v>
      </c>
      <c r="AF66" s="6">
        <f t="shared" si="16"/>
        <v>844.93</v>
      </c>
      <c r="AG66" s="6">
        <f t="shared" si="16"/>
        <v>844.93</v>
      </c>
      <c r="AH66" s="6">
        <f t="shared" si="16"/>
        <v>844.93</v>
      </c>
      <c r="AI66" s="6">
        <f t="shared" si="16"/>
        <v>844.93</v>
      </c>
    </row>
    <row r="67" spans="1:35" x14ac:dyDescent="0.3">
      <c r="A67" s="30"/>
      <c r="B67" s="30" t="s">
        <v>150</v>
      </c>
      <c r="C67" s="30"/>
      <c r="D67" s="30"/>
      <c r="E67" s="30"/>
      <c r="F67" s="30"/>
      <c r="G67" s="30"/>
      <c r="H67" s="30"/>
      <c r="I67" s="30"/>
      <c r="J67" s="30"/>
      <c r="X67" s="6">
        <f t="shared" ref="X67:AI67" si="17">X25</f>
        <v>0</v>
      </c>
      <c r="Y67" s="6">
        <f t="shared" si="17"/>
        <v>0</v>
      </c>
      <c r="Z67" s="6">
        <f t="shared" si="17"/>
        <v>555</v>
      </c>
      <c r="AA67" s="6">
        <f t="shared" si="17"/>
        <v>555</v>
      </c>
      <c r="AB67" s="6">
        <f t="shared" si="17"/>
        <v>555</v>
      </c>
      <c r="AC67" s="6">
        <f t="shared" si="17"/>
        <v>555</v>
      </c>
      <c r="AD67" s="6">
        <f t="shared" si="17"/>
        <v>555</v>
      </c>
      <c r="AE67" s="6">
        <f t="shared" si="17"/>
        <v>555</v>
      </c>
      <c r="AF67" s="6">
        <f t="shared" si="17"/>
        <v>555</v>
      </c>
      <c r="AG67" s="6">
        <f t="shared" si="17"/>
        <v>555</v>
      </c>
      <c r="AH67" s="6">
        <f t="shared" si="17"/>
        <v>555</v>
      </c>
      <c r="AI67" s="6">
        <f t="shared" si="17"/>
        <v>555</v>
      </c>
    </row>
    <row r="68" spans="1:35" x14ac:dyDescent="0.3">
      <c r="B68" s="7" t="s">
        <v>103</v>
      </c>
      <c r="X68" s="6">
        <f t="shared" ref="X68:AI69" si="18">X26</f>
        <v>140.99</v>
      </c>
      <c r="Y68" s="6">
        <f t="shared" si="18"/>
        <v>1419.74</v>
      </c>
      <c r="Z68" s="6">
        <f t="shared" si="18"/>
        <v>5468.16</v>
      </c>
      <c r="AA68" s="6">
        <f t="shared" si="18"/>
        <v>6297.76</v>
      </c>
      <c r="AB68" s="6">
        <f t="shared" si="18"/>
        <v>6440.6</v>
      </c>
      <c r="AC68" s="6">
        <f t="shared" si="18"/>
        <v>6942.38</v>
      </c>
      <c r="AD68" s="6">
        <f t="shared" si="18"/>
        <v>6942.38</v>
      </c>
      <c r="AE68" s="6">
        <f t="shared" si="18"/>
        <v>6942.38</v>
      </c>
      <c r="AF68" s="6">
        <f t="shared" si="18"/>
        <v>6942.38</v>
      </c>
      <c r="AG68" s="6">
        <f t="shared" si="18"/>
        <v>6942.38</v>
      </c>
      <c r="AH68" s="6">
        <f t="shared" si="18"/>
        <v>6942.38</v>
      </c>
      <c r="AI68" s="6">
        <f t="shared" si="18"/>
        <v>6942.38</v>
      </c>
    </row>
    <row r="69" spans="1:35" x14ac:dyDescent="0.3">
      <c r="A69" s="30"/>
      <c r="B69" s="7" t="s">
        <v>155</v>
      </c>
      <c r="C69" s="30"/>
      <c r="D69" s="30"/>
      <c r="E69" s="30"/>
      <c r="F69" s="30"/>
      <c r="G69" s="30"/>
      <c r="H69" s="30"/>
      <c r="I69" s="30"/>
      <c r="J69" s="30"/>
      <c r="X69" s="6">
        <f t="shared" si="18"/>
        <v>0</v>
      </c>
      <c r="Y69" s="6">
        <f t="shared" si="18"/>
        <v>2291.7600000000002</v>
      </c>
      <c r="Z69" s="6">
        <f t="shared" si="18"/>
        <v>3200.51</v>
      </c>
      <c r="AA69" s="6">
        <f t="shared" si="18"/>
        <v>3200.51</v>
      </c>
      <c r="AB69" s="6">
        <f t="shared" si="18"/>
        <v>3200.51</v>
      </c>
      <c r="AC69" s="6">
        <f t="shared" si="18"/>
        <v>3200.51</v>
      </c>
      <c r="AD69" s="6">
        <f t="shared" si="18"/>
        <v>3200.51</v>
      </c>
      <c r="AE69" s="6">
        <f t="shared" si="18"/>
        <v>3200.51</v>
      </c>
      <c r="AF69" s="6">
        <f t="shared" si="18"/>
        <v>3200.51</v>
      </c>
      <c r="AG69" s="6">
        <f t="shared" si="18"/>
        <v>3200.51</v>
      </c>
      <c r="AH69" s="6">
        <f t="shared" si="18"/>
        <v>3200.51</v>
      </c>
      <c r="AI69" s="6">
        <f t="shared" si="18"/>
        <v>3200.51</v>
      </c>
    </row>
    <row r="70" spans="1:35" x14ac:dyDescent="0.3">
      <c r="B70" s="7" t="s">
        <v>105</v>
      </c>
      <c r="X70" s="6">
        <f t="shared" ref="X70:AI70" si="19">X28</f>
        <v>90756.33</v>
      </c>
      <c r="Y70" s="6">
        <f t="shared" si="19"/>
        <v>90756.33</v>
      </c>
      <c r="Z70" s="6">
        <f t="shared" si="19"/>
        <v>90756.33</v>
      </c>
      <c r="AA70" s="6">
        <f t="shared" si="19"/>
        <v>90756.33</v>
      </c>
      <c r="AB70" s="6">
        <f t="shared" si="19"/>
        <v>84965.290000000008</v>
      </c>
      <c r="AC70" s="6">
        <f t="shared" si="19"/>
        <v>94252.47</v>
      </c>
      <c r="AD70" s="6">
        <f t="shared" si="19"/>
        <v>94252.47</v>
      </c>
      <c r="AE70" s="6">
        <f t="shared" si="19"/>
        <v>94252.47</v>
      </c>
      <c r="AF70" s="6">
        <f t="shared" si="19"/>
        <v>94252.47</v>
      </c>
      <c r="AG70" s="6">
        <f t="shared" si="19"/>
        <v>94252.47</v>
      </c>
      <c r="AH70" s="6">
        <f t="shared" si="19"/>
        <v>94252.47</v>
      </c>
      <c r="AI70" s="6">
        <f t="shared" si="19"/>
        <v>94252.47</v>
      </c>
    </row>
    <row r="71" spans="1:35" x14ac:dyDescent="0.3">
      <c r="B71" s="7" t="s">
        <v>107</v>
      </c>
      <c r="X71" s="6">
        <f t="shared" ref="X71:AI71" si="20">X29</f>
        <v>643.47</v>
      </c>
      <c r="Y71" s="6">
        <f t="shared" si="20"/>
        <v>3672.37</v>
      </c>
      <c r="Z71" s="6">
        <f t="shared" si="20"/>
        <v>5449.1399999999994</v>
      </c>
      <c r="AA71" s="6">
        <f t="shared" si="20"/>
        <v>7226.08</v>
      </c>
      <c r="AB71" s="6">
        <f t="shared" si="20"/>
        <v>7304.08</v>
      </c>
      <c r="AC71" s="6">
        <f t="shared" si="20"/>
        <v>7486.12</v>
      </c>
      <c r="AD71" s="6">
        <f t="shared" si="20"/>
        <v>7486.12</v>
      </c>
      <c r="AE71" s="6">
        <f t="shared" si="20"/>
        <v>7486.12</v>
      </c>
      <c r="AF71" s="6">
        <f t="shared" si="20"/>
        <v>7486.12</v>
      </c>
      <c r="AG71" s="6">
        <f t="shared" si="20"/>
        <v>7486.12</v>
      </c>
      <c r="AH71" s="6">
        <f t="shared" si="20"/>
        <v>7486.12</v>
      </c>
      <c r="AI71" s="6">
        <f t="shared" si="20"/>
        <v>7486.12</v>
      </c>
    </row>
    <row r="72" spans="1:35" x14ac:dyDescent="0.3">
      <c r="B72" s="7" t="s">
        <v>109</v>
      </c>
      <c r="X72" s="6">
        <f t="shared" ref="X72:AI72" si="21">X30</f>
        <v>0</v>
      </c>
      <c r="Y72" s="6">
        <f t="shared" si="21"/>
        <v>2959.23</v>
      </c>
      <c r="Z72" s="6">
        <f t="shared" si="21"/>
        <v>6086.13</v>
      </c>
      <c r="AA72" s="6">
        <f t="shared" si="21"/>
        <v>8861.25</v>
      </c>
      <c r="AB72" s="6">
        <f t="shared" si="21"/>
        <v>11415.75</v>
      </c>
      <c r="AC72" s="6">
        <f t="shared" si="21"/>
        <v>12383.37</v>
      </c>
      <c r="AD72" s="6">
        <f t="shared" si="21"/>
        <v>12383.37</v>
      </c>
      <c r="AE72" s="6">
        <f t="shared" si="21"/>
        <v>12383.37</v>
      </c>
      <c r="AF72" s="6">
        <f t="shared" si="21"/>
        <v>12383.37</v>
      </c>
      <c r="AG72" s="6">
        <f t="shared" si="21"/>
        <v>12383.37</v>
      </c>
      <c r="AH72" s="6">
        <f t="shared" si="21"/>
        <v>12383.37</v>
      </c>
      <c r="AI72" s="6">
        <f t="shared" si="21"/>
        <v>12383.37</v>
      </c>
    </row>
    <row r="73" spans="1:35" x14ac:dyDescent="0.3">
      <c r="B73" s="7" t="s">
        <v>111</v>
      </c>
      <c r="X73" s="6">
        <f t="shared" ref="X73:AI73" si="22">X31</f>
        <v>68065</v>
      </c>
      <c r="Y73" s="6">
        <f t="shared" si="22"/>
        <v>68065</v>
      </c>
      <c r="Z73" s="6">
        <f t="shared" si="22"/>
        <v>68065</v>
      </c>
      <c r="AA73" s="6">
        <f t="shared" si="22"/>
        <v>68065</v>
      </c>
      <c r="AB73" s="6">
        <f t="shared" si="22"/>
        <v>68065</v>
      </c>
      <c r="AC73" s="6">
        <f t="shared" si="22"/>
        <v>68065</v>
      </c>
      <c r="AD73" s="6">
        <f t="shared" si="22"/>
        <v>68065</v>
      </c>
      <c r="AE73" s="6">
        <f t="shared" si="22"/>
        <v>68065</v>
      </c>
      <c r="AF73" s="6">
        <f t="shared" si="22"/>
        <v>68065</v>
      </c>
      <c r="AG73" s="6">
        <f t="shared" si="22"/>
        <v>68065</v>
      </c>
      <c r="AH73" s="6">
        <f t="shared" si="22"/>
        <v>68065</v>
      </c>
      <c r="AI73" s="6">
        <f t="shared" si="22"/>
        <v>68065</v>
      </c>
    </row>
    <row r="74" spans="1:35" x14ac:dyDescent="0.3">
      <c r="B74" s="7" t="s">
        <v>113</v>
      </c>
      <c r="X74" s="6">
        <f t="shared" ref="X74:AI74" si="23">X32</f>
        <v>0</v>
      </c>
      <c r="Y74" s="6">
        <f t="shared" si="23"/>
        <v>52740.800000000003</v>
      </c>
      <c r="Z74" s="6">
        <f t="shared" si="23"/>
        <v>52740.800000000003</v>
      </c>
      <c r="AA74" s="6">
        <f t="shared" si="23"/>
        <v>52740.800000000003</v>
      </c>
      <c r="AB74" s="6">
        <f t="shared" si="23"/>
        <v>52740.800000000003</v>
      </c>
      <c r="AC74" s="6">
        <f t="shared" si="23"/>
        <v>52740.800000000003</v>
      </c>
      <c r="AD74" s="6">
        <f t="shared" si="23"/>
        <v>52740.800000000003</v>
      </c>
      <c r="AE74" s="6">
        <f t="shared" si="23"/>
        <v>52740.800000000003</v>
      </c>
      <c r="AF74" s="6">
        <f t="shared" si="23"/>
        <v>52740.800000000003</v>
      </c>
      <c r="AG74" s="6">
        <f t="shared" si="23"/>
        <v>52740.800000000003</v>
      </c>
      <c r="AH74" s="6">
        <f t="shared" si="23"/>
        <v>52740.800000000003</v>
      </c>
      <c r="AI74" s="6">
        <f t="shared" si="23"/>
        <v>52740.800000000003</v>
      </c>
    </row>
    <row r="75" spans="1:35" x14ac:dyDescent="0.3">
      <c r="B75" s="7" t="s">
        <v>115</v>
      </c>
      <c r="X75" s="6">
        <f t="shared" ref="X75:AI75" si="24">X33</f>
        <v>28168</v>
      </c>
      <c r="Y75" s="6">
        <f t="shared" si="24"/>
        <v>28168</v>
      </c>
      <c r="Z75" s="6">
        <f t="shared" si="24"/>
        <v>28168</v>
      </c>
      <c r="AA75" s="6">
        <f t="shared" si="24"/>
        <v>28168</v>
      </c>
      <c r="AB75" s="6">
        <f t="shared" si="24"/>
        <v>28168</v>
      </c>
      <c r="AC75" s="6">
        <f t="shared" si="24"/>
        <v>28168</v>
      </c>
      <c r="AD75" s="6">
        <f t="shared" si="24"/>
        <v>28168</v>
      </c>
      <c r="AE75" s="6">
        <f t="shared" si="24"/>
        <v>28168</v>
      </c>
      <c r="AF75" s="6">
        <f t="shared" si="24"/>
        <v>28168</v>
      </c>
      <c r="AG75" s="6">
        <f t="shared" si="24"/>
        <v>28168</v>
      </c>
      <c r="AH75" s="6">
        <f t="shared" si="24"/>
        <v>28168</v>
      </c>
      <c r="AI75" s="6">
        <f t="shared" si="24"/>
        <v>28168</v>
      </c>
    </row>
    <row r="76" spans="1:35" x14ac:dyDescent="0.3">
      <c r="B76" s="7" t="s">
        <v>40</v>
      </c>
      <c r="X76" s="6">
        <f t="shared" ref="X76:AI76" si="25">X34</f>
        <v>0</v>
      </c>
      <c r="Y76" s="6">
        <f t="shared" si="25"/>
        <v>0</v>
      </c>
      <c r="Z76" s="6">
        <f t="shared" si="25"/>
        <v>0</v>
      </c>
      <c r="AA76" s="6">
        <f t="shared" si="25"/>
        <v>0</v>
      </c>
      <c r="AB76" s="6">
        <f t="shared" si="25"/>
        <v>0</v>
      </c>
      <c r="AC76" s="6">
        <f t="shared" si="25"/>
        <v>0</v>
      </c>
      <c r="AD76" s="6">
        <f t="shared" si="25"/>
        <v>0</v>
      </c>
      <c r="AE76" s="6">
        <f t="shared" si="25"/>
        <v>0</v>
      </c>
      <c r="AF76" s="6">
        <f t="shared" si="25"/>
        <v>0</v>
      </c>
      <c r="AG76" s="6">
        <f t="shared" si="25"/>
        <v>0</v>
      </c>
      <c r="AH76" s="6">
        <f t="shared" si="25"/>
        <v>0</v>
      </c>
      <c r="AI76" s="6">
        <f t="shared" si="25"/>
        <v>0</v>
      </c>
    </row>
    <row r="77" spans="1:35" x14ac:dyDescent="0.3">
      <c r="B77" s="7" t="s">
        <v>117</v>
      </c>
      <c r="X77" s="6">
        <f t="shared" ref="X77:AI77" si="26">X35</f>
        <v>0</v>
      </c>
      <c r="Y77" s="6">
        <f t="shared" si="26"/>
        <v>519.75</v>
      </c>
      <c r="Z77" s="6">
        <f t="shared" si="26"/>
        <v>1039.5</v>
      </c>
      <c r="AA77" s="6">
        <f t="shared" si="26"/>
        <v>1039.5</v>
      </c>
      <c r="AB77" s="6">
        <f t="shared" si="26"/>
        <v>1559.25</v>
      </c>
      <c r="AC77" s="6">
        <f t="shared" si="26"/>
        <v>2598.75</v>
      </c>
      <c r="AD77" s="6">
        <f t="shared" si="26"/>
        <v>2598.75</v>
      </c>
      <c r="AE77" s="6">
        <f t="shared" si="26"/>
        <v>2598.75</v>
      </c>
      <c r="AF77" s="6">
        <f t="shared" si="26"/>
        <v>2598.75</v>
      </c>
      <c r="AG77" s="6">
        <f t="shared" si="26"/>
        <v>2598.75</v>
      </c>
      <c r="AH77" s="6">
        <f t="shared" si="26"/>
        <v>2598.75</v>
      </c>
      <c r="AI77" s="6">
        <f t="shared" si="26"/>
        <v>2598.75</v>
      </c>
    </row>
    <row r="78" spans="1:35" x14ac:dyDescent="0.3">
      <c r="B78" s="7" t="s">
        <v>42</v>
      </c>
      <c r="X78" s="6">
        <f t="shared" ref="X78:AI78" si="27">X36</f>
        <v>20.53</v>
      </c>
      <c r="Y78" s="6">
        <f t="shared" si="27"/>
        <v>162.97</v>
      </c>
      <c r="Z78" s="6">
        <f t="shared" si="27"/>
        <v>305.19</v>
      </c>
      <c r="AA78" s="6">
        <f t="shared" si="27"/>
        <v>447.55</v>
      </c>
      <c r="AB78" s="6">
        <f t="shared" si="27"/>
        <v>569.66</v>
      </c>
      <c r="AC78" s="6">
        <f t="shared" si="27"/>
        <v>589.91</v>
      </c>
      <c r="AD78" s="6">
        <f t="shared" si="27"/>
        <v>589.91</v>
      </c>
      <c r="AE78" s="6">
        <f t="shared" si="27"/>
        <v>589.91</v>
      </c>
      <c r="AF78" s="6">
        <f t="shared" si="27"/>
        <v>589.91</v>
      </c>
      <c r="AG78" s="6">
        <f t="shared" si="27"/>
        <v>589.91</v>
      </c>
      <c r="AH78" s="6">
        <f t="shared" si="27"/>
        <v>589.91</v>
      </c>
      <c r="AI78" s="6">
        <f t="shared" si="27"/>
        <v>589.91</v>
      </c>
    </row>
    <row r="79" spans="1:35" x14ac:dyDescent="0.3">
      <c r="B79" s="7" t="s">
        <v>119</v>
      </c>
      <c r="X79" s="6">
        <f t="shared" ref="X79:AI79" si="28">X37</f>
        <v>0</v>
      </c>
      <c r="Y79" s="6">
        <f t="shared" si="28"/>
        <v>0</v>
      </c>
      <c r="Z79" s="6">
        <f t="shared" si="28"/>
        <v>2597</v>
      </c>
      <c r="AA79" s="6">
        <f t="shared" si="28"/>
        <v>2597</v>
      </c>
      <c r="AB79" s="6">
        <f t="shared" si="28"/>
        <v>2597</v>
      </c>
      <c r="AC79" s="6">
        <f t="shared" si="28"/>
        <v>5480</v>
      </c>
      <c r="AD79" s="6">
        <f t="shared" si="28"/>
        <v>5480</v>
      </c>
      <c r="AE79" s="6">
        <f t="shared" si="28"/>
        <v>5480</v>
      </c>
      <c r="AF79" s="6">
        <f t="shared" si="28"/>
        <v>5480</v>
      </c>
      <c r="AG79" s="6">
        <f t="shared" si="28"/>
        <v>5480</v>
      </c>
      <c r="AH79" s="6">
        <f t="shared" si="28"/>
        <v>5480</v>
      </c>
      <c r="AI79" s="6">
        <f t="shared" si="28"/>
        <v>5480</v>
      </c>
    </row>
    <row r="80" spans="1:35" x14ac:dyDescent="0.3">
      <c r="B80" s="7" t="s">
        <v>44</v>
      </c>
      <c r="X80" s="6">
        <f t="shared" ref="X80:AI80" si="29">X38</f>
        <v>0</v>
      </c>
      <c r="Y80" s="6">
        <f t="shared" si="29"/>
        <v>0</v>
      </c>
      <c r="Z80" s="6">
        <f t="shared" si="29"/>
        <v>0</v>
      </c>
      <c r="AA80" s="6">
        <f t="shared" si="29"/>
        <v>0</v>
      </c>
      <c r="AB80" s="6">
        <f t="shared" si="29"/>
        <v>0</v>
      </c>
      <c r="AC80" s="6">
        <f t="shared" si="29"/>
        <v>0</v>
      </c>
      <c r="AD80" s="6">
        <f t="shared" si="29"/>
        <v>0</v>
      </c>
      <c r="AE80" s="6">
        <f t="shared" si="29"/>
        <v>0</v>
      </c>
      <c r="AF80" s="6">
        <f t="shared" si="29"/>
        <v>0</v>
      </c>
      <c r="AG80" s="6">
        <f t="shared" si="29"/>
        <v>0</v>
      </c>
      <c r="AH80" s="6">
        <f t="shared" si="29"/>
        <v>0</v>
      </c>
      <c r="AI80" s="6">
        <f t="shared" si="29"/>
        <v>0</v>
      </c>
    </row>
    <row r="81" spans="2:35" x14ac:dyDescent="0.3">
      <c r="B81" s="7" t="s">
        <v>121</v>
      </c>
      <c r="X81" s="6">
        <f t="shared" ref="X81:AI81" si="30">X39</f>
        <v>3206.22</v>
      </c>
      <c r="Y81" s="6">
        <f t="shared" si="30"/>
        <v>5893.6</v>
      </c>
      <c r="Z81" s="6">
        <f t="shared" si="30"/>
        <v>8775.67</v>
      </c>
      <c r="AA81" s="6">
        <f t="shared" si="30"/>
        <v>11301.82</v>
      </c>
      <c r="AB81" s="6">
        <f t="shared" si="30"/>
        <v>13685.52</v>
      </c>
      <c r="AC81" s="6">
        <f t="shared" si="30"/>
        <v>13685.52</v>
      </c>
      <c r="AD81" s="6">
        <f t="shared" si="30"/>
        <v>13685.52</v>
      </c>
      <c r="AE81" s="6">
        <f t="shared" si="30"/>
        <v>13685.52</v>
      </c>
      <c r="AF81" s="6">
        <f t="shared" si="30"/>
        <v>13685.52</v>
      </c>
      <c r="AG81" s="6">
        <f t="shared" si="30"/>
        <v>13685.52</v>
      </c>
      <c r="AH81" s="6">
        <f t="shared" si="30"/>
        <v>13685.52</v>
      </c>
      <c r="AI81" s="6">
        <f t="shared" si="30"/>
        <v>13685.52</v>
      </c>
    </row>
    <row r="82" spans="2:35" x14ac:dyDescent="0.3">
      <c r="B82" s="7" t="s">
        <v>46</v>
      </c>
      <c r="X82" s="6">
        <f t="shared" ref="X82:AI82" si="31">X40</f>
        <v>0</v>
      </c>
      <c r="Y82" s="6">
        <f t="shared" si="31"/>
        <v>0</v>
      </c>
      <c r="Z82" s="6">
        <f t="shared" si="31"/>
        <v>205</v>
      </c>
      <c r="AA82" s="6">
        <f t="shared" si="31"/>
        <v>205</v>
      </c>
      <c r="AB82" s="6">
        <f t="shared" si="31"/>
        <v>205</v>
      </c>
      <c r="AC82" s="6">
        <f t="shared" si="31"/>
        <v>205</v>
      </c>
      <c r="AD82" s="6">
        <f t="shared" si="31"/>
        <v>205</v>
      </c>
      <c r="AE82" s="6">
        <f t="shared" si="31"/>
        <v>205</v>
      </c>
      <c r="AF82" s="6">
        <f t="shared" si="31"/>
        <v>205</v>
      </c>
      <c r="AG82" s="6">
        <f t="shared" si="31"/>
        <v>205</v>
      </c>
      <c r="AH82" s="6">
        <f t="shared" si="31"/>
        <v>205</v>
      </c>
      <c r="AI82" s="6">
        <f t="shared" si="31"/>
        <v>205</v>
      </c>
    </row>
    <row r="83" spans="2:35" x14ac:dyDescent="0.3">
      <c r="B83" s="7" t="s">
        <v>48</v>
      </c>
      <c r="X83" s="6">
        <f t="shared" ref="X83:AI83" si="32">X41</f>
        <v>0</v>
      </c>
      <c r="Y83" s="6">
        <f t="shared" si="32"/>
        <v>0</v>
      </c>
      <c r="Z83" s="6">
        <f t="shared" si="32"/>
        <v>0</v>
      </c>
      <c r="AA83" s="6">
        <f t="shared" si="32"/>
        <v>0</v>
      </c>
      <c r="AB83" s="6">
        <f t="shared" si="32"/>
        <v>0</v>
      </c>
      <c r="AC83" s="6">
        <f t="shared" si="32"/>
        <v>0</v>
      </c>
      <c r="AD83" s="6">
        <f t="shared" si="32"/>
        <v>0</v>
      </c>
      <c r="AE83" s="6">
        <f t="shared" si="32"/>
        <v>0</v>
      </c>
      <c r="AF83" s="6">
        <f t="shared" si="32"/>
        <v>0</v>
      </c>
      <c r="AG83" s="6">
        <f t="shared" si="32"/>
        <v>0</v>
      </c>
      <c r="AH83" s="6">
        <f t="shared" si="32"/>
        <v>0</v>
      </c>
      <c r="AI83" s="6">
        <f t="shared" si="32"/>
        <v>0</v>
      </c>
    </row>
    <row r="84" spans="2:35" x14ac:dyDescent="0.3">
      <c r="B84" s="7" t="s">
        <v>123</v>
      </c>
      <c r="X84" s="6">
        <f t="shared" ref="X84:AI84" si="33">X42</f>
        <v>551.87</v>
      </c>
      <c r="Y84" s="6">
        <f t="shared" si="33"/>
        <v>900.84</v>
      </c>
      <c r="Z84" s="6">
        <f t="shared" si="33"/>
        <v>1249.81</v>
      </c>
      <c r="AA84" s="6">
        <f t="shared" si="33"/>
        <v>1598.47</v>
      </c>
      <c r="AB84" s="6">
        <f t="shared" si="33"/>
        <v>1947.13</v>
      </c>
      <c r="AC84" s="6">
        <f t="shared" si="33"/>
        <v>2295.84</v>
      </c>
      <c r="AD84" s="6">
        <f t="shared" si="33"/>
        <v>2295.84</v>
      </c>
      <c r="AE84" s="6">
        <f t="shared" si="33"/>
        <v>2295.84</v>
      </c>
      <c r="AF84" s="6">
        <f t="shared" si="33"/>
        <v>2295.84</v>
      </c>
      <c r="AG84" s="6">
        <f t="shared" si="33"/>
        <v>2295.84</v>
      </c>
      <c r="AH84" s="6">
        <f t="shared" si="33"/>
        <v>2295.84</v>
      </c>
      <c r="AI84" s="6">
        <f t="shared" si="33"/>
        <v>2295.84</v>
      </c>
    </row>
    <row r="86" spans="2:35" x14ac:dyDescent="0.3">
      <c r="B86" s="7" t="s">
        <v>50</v>
      </c>
      <c r="X86" s="6">
        <f t="shared" ref="X86:AI86" si="34">X43</f>
        <v>0</v>
      </c>
      <c r="Y86" s="6">
        <f t="shared" si="34"/>
        <v>0</v>
      </c>
      <c r="Z86" s="6">
        <f t="shared" si="34"/>
        <v>0</v>
      </c>
      <c r="AA86" s="6">
        <f t="shared" si="34"/>
        <v>0</v>
      </c>
      <c r="AB86" s="6">
        <f t="shared" si="34"/>
        <v>0</v>
      </c>
      <c r="AC86" s="6">
        <f t="shared" si="34"/>
        <v>0</v>
      </c>
      <c r="AD86" s="6">
        <f t="shared" si="34"/>
        <v>0</v>
      </c>
      <c r="AE86" s="6">
        <f t="shared" si="34"/>
        <v>0</v>
      </c>
      <c r="AF86" s="6">
        <f t="shared" si="34"/>
        <v>0</v>
      </c>
      <c r="AG86" s="6">
        <f t="shared" si="34"/>
        <v>0</v>
      </c>
      <c r="AH86" s="6">
        <f t="shared" si="34"/>
        <v>0</v>
      </c>
      <c r="AI86" s="6">
        <f t="shared" si="34"/>
        <v>0</v>
      </c>
    </row>
    <row r="87" spans="2:35" x14ac:dyDescent="0.3">
      <c r="B87" s="7"/>
    </row>
    <row r="88" spans="2:35" x14ac:dyDescent="0.3">
      <c r="B88" s="14" t="s">
        <v>87</v>
      </c>
      <c r="X88" s="13">
        <f>SUM(X52:X86)</f>
        <v>182553.27000000002</v>
      </c>
      <c r="Y88" s="13">
        <f t="shared" ref="Y88:AI88" si="35">SUM(Y52:Y86)</f>
        <v>153706.26999999999</v>
      </c>
      <c r="Z88" s="13">
        <f t="shared" si="35"/>
        <v>91247.81</v>
      </c>
      <c r="AA88" s="13">
        <f t="shared" si="35"/>
        <v>38937.180000000066</v>
      </c>
      <c r="AB88" s="13">
        <f t="shared" si="35"/>
        <v>41670.220000000045</v>
      </c>
      <c r="AC88" s="13">
        <f t="shared" si="35"/>
        <v>96922.409999999945</v>
      </c>
      <c r="AD88" s="13">
        <f t="shared" si="35"/>
        <v>96922.409999999945</v>
      </c>
      <c r="AE88" s="13">
        <f t="shared" si="35"/>
        <v>96922.409999999945</v>
      </c>
      <c r="AF88" s="13">
        <f t="shared" si="35"/>
        <v>96922.409999999945</v>
      </c>
      <c r="AG88" s="13">
        <f t="shared" si="35"/>
        <v>96922.409999999945</v>
      </c>
      <c r="AH88" s="13">
        <f t="shared" si="35"/>
        <v>96922.409999999945</v>
      </c>
      <c r="AI88" s="13">
        <f t="shared" si="35"/>
        <v>96922.409999999945</v>
      </c>
    </row>
    <row r="90" spans="2:35" x14ac:dyDescent="0.3">
      <c r="X90" s="15" t="s">
        <v>141</v>
      </c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90"/>
  <sheetViews>
    <sheetView topLeftCell="P36" workbookViewId="0">
      <selection activeCell="W69" sqref="W69"/>
    </sheetView>
  </sheetViews>
  <sheetFormatPr defaultColWidth="9.33203125" defaultRowHeight="14.4" x14ac:dyDescent="0.3"/>
  <cols>
    <col min="2" max="2" width="33.44140625" bestFit="1" customWidth="1"/>
    <col min="3" max="3" width="17.6640625" bestFit="1" customWidth="1"/>
    <col min="4" max="4" width="21.6640625" bestFit="1" customWidth="1"/>
    <col min="5" max="5" width="10.6640625" bestFit="1" customWidth="1"/>
    <col min="6" max="6" width="17.6640625" bestFit="1" customWidth="1"/>
    <col min="7" max="7" width="10.6640625" bestFit="1" customWidth="1"/>
    <col min="8" max="8" width="33.44140625" bestFit="1" customWidth="1"/>
    <col min="9" max="9" width="10.6640625" bestFit="1" customWidth="1"/>
    <col min="10" max="10" width="21.6640625" bestFit="1" customWidth="1"/>
    <col min="11" max="13" width="13.88671875" style="6" bestFit="1" customWidth="1"/>
    <col min="14" max="14" width="13.88671875" style="7" bestFit="1" customWidth="1"/>
    <col min="15" max="19" width="13.88671875" style="6" bestFit="1" customWidth="1"/>
    <col min="20" max="20" width="11.33203125" style="7" bestFit="1" customWidth="1"/>
    <col min="21" max="21" width="12.33203125" style="7" bestFit="1" customWidth="1"/>
    <col min="22" max="22" width="12.33203125" style="6" bestFit="1" customWidth="1"/>
    <col min="23" max="23" width="3.6640625" style="6" customWidth="1"/>
    <col min="24" max="34" width="12.33203125" style="6" bestFit="1" customWidth="1"/>
    <col min="35" max="35" width="13.33203125" style="6" bestFit="1" customWidth="1"/>
    <col min="36" max="16384" width="9.33203125" style="6"/>
  </cols>
  <sheetData>
    <row r="1" spans="1:35" customFormat="1" x14ac:dyDescent="0.3">
      <c r="A1" s="28"/>
      <c r="B1" s="7" t="s">
        <v>0</v>
      </c>
      <c r="C1" s="7" t="s">
        <v>1</v>
      </c>
      <c r="D1" s="7" t="s">
        <v>2</v>
      </c>
      <c r="E1" s="7" t="s">
        <v>3</v>
      </c>
      <c r="F1" s="7" t="s">
        <v>4</v>
      </c>
      <c r="G1" s="7" t="s">
        <v>5</v>
      </c>
      <c r="H1" s="7" t="s">
        <v>0</v>
      </c>
      <c r="I1" s="7" t="s">
        <v>6</v>
      </c>
      <c r="J1" s="7" t="s">
        <v>7</v>
      </c>
      <c r="K1" s="10" t="s">
        <v>62</v>
      </c>
      <c r="L1" s="10" t="s">
        <v>63</v>
      </c>
      <c r="M1" s="10" t="s">
        <v>64</v>
      </c>
      <c r="N1" s="10" t="s">
        <v>65</v>
      </c>
      <c r="O1" s="10" t="s">
        <v>66</v>
      </c>
      <c r="P1" s="10" t="s">
        <v>67</v>
      </c>
      <c r="Q1" s="10" t="s">
        <v>68</v>
      </c>
      <c r="R1" s="10" t="s">
        <v>69</v>
      </c>
      <c r="S1" s="10" t="s">
        <v>70</v>
      </c>
      <c r="T1" s="10" t="s">
        <v>84</v>
      </c>
      <c r="U1" s="10" t="s">
        <v>85</v>
      </c>
      <c r="V1" s="10" t="s">
        <v>86</v>
      </c>
      <c r="W1" s="28"/>
      <c r="X1" s="9" t="s">
        <v>71</v>
      </c>
      <c r="Y1" s="9" t="s">
        <v>72</v>
      </c>
      <c r="Z1" s="9" t="s">
        <v>73</v>
      </c>
      <c r="AA1" s="9" t="s">
        <v>74</v>
      </c>
      <c r="AB1" s="9" t="s">
        <v>75</v>
      </c>
      <c r="AC1" s="9" t="s">
        <v>76</v>
      </c>
      <c r="AD1" s="9" t="s">
        <v>77</v>
      </c>
      <c r="AE1" s="9" t="s">
        <v>78</v>
      </c>
      <c r="AF1" s="9" t="s">
        <v>79</v>
      </c>
      <c r="AG1" s="9" t="s">
        <v>80</v>
      </c>
      <c r="AH1" s="9" t="s">
        <v>81</v>
      </c>
      <c r="AI1" s="9" t="s">
        <v>82</v>
      </c>
    </row>
    <row r="2" spans="1:35" x14ac:dyDescent="0.3">
      <c r="A2" s="28" t="str">
        <f t="shared" ref="A2:A48" si="0">IF((LEFT(B2,2))="53",LEFT(B2,5),LEFT(B2,2))</f>
        <v>51</v>
      </c>
      <c r="B2" s="7" t="s">
        <v>12</v>
      </c>
      <c r="C2" s="7" t="s">
        <v>8</v>
      </c>
      <c r="D2" s="7" t="s">
        <v>9</v>
      </c>
      <c r="E2" s="7" t="s">
        <v>10</v>
      </c>
      <c r="F2" s="7" t="s">
        <v>8</v>
      </c>
      <c r="G2" s="7" t="s">
        <v>13</v>
      </c>
      <c r="H2" s="7" t="s">
        <v>12</v>
      </c>
      <c r="I2" s="7" t="s">
        <v>11</v>
      </c>
      <c r="J2" s="7" t="s">
        <v>9</v>
      </c>
      <c r="K2" s="7">
        <v>13260.36</v>
      </c>
      <c r="L2" s="7">
        <v>8840.24</v>
      </c>
      <c r="M2" s="7">
        <v>8840.24</v>
      </c>
      <c r="N2" s="7">
        <v>8840.24</v>
      </c>
      <c r="O2" s="7">
        <v>20073.13</v>
      </c>
      <c r="P2" s="7">
        <v>1061.82</v>
      </c>
      <c r="Q2" s="7">
        <v>707.88</v>
      </c>
      <c r="R2" s="7">
        <v>707.88</v>
      </c>
      <c r="S2" s="7">
        <v>707.88</v>
      </c>
      <c r="T2" s="7">
        <v>707.88</v>
      </c>
      <c r="U2" s="7">
        <v>707.88</v>
      </c>
      <c r="V2" s="7">
        <v>707.88</v>
      </c>
      <c r="X2" s="6">
        <f>SUM(K2)</f>
        <v>13260.36</v>
      </c>
      <c r="Y2" s="6">
        <f>SUM($K2:L2)</f>
        <v>22100.6</v>
      </c>
      <c r="Z2" s="6">
        <f>SUM($K2:M2)</f>
        <v>30940.839999999997</v>
      </c>
      <c r="AA2" s="6">
        <f>SUM($K2:N2)</f>
        <v>39781.079999999994</v>
      </c>
      <c r="AB2" s="6">
        <f>SUM($K2:O2)</f>
        <v>59854.209999999992</v>
      </c>
      <c r="AC2" s="6">
        <f>SUM($K2:P2)</f>
        <v>60916.029999999992</v>
      </c>
      <c r="AD2" s="6">
        <f>SUM($K2:Q2)</f>
        <v>61623.909999999989</v>
      </c>
      <c r="AE2" s="6">
        <f>SUM($K2:R2)</f>
        <v>62331.789999999986</v>
      </c>
      <c r="AF2" s="6">
        <f>SUM($K2:S2)</f>
        <v>63039.669999999984</v>
      </c>
      <c r="AG2" s="6">
        <f>SUM($K2:T2)</f>
        <v>63747.549999999981</v>
      </c>
      <c r="AH2" s="6">
        <f>SUM($K2:U2)</f>
        <v>64455.429999999978</v>
      </c>
      <c r="AI2" s="6">
        <f>SUM($K2:V2)</f>
        <v>65163.309999999976</v>
      </c>
    </row>
    <row r="3" spans="1:35" x14ac:dyDescent="0.3">
      <c r="A3" s="28" t="str">
        <f t="shared" si="0"/>
        <v>51</v>
      </c>
      <c r="B3" s="7" t="s">
        <v>14</v>
      </c>
      <c r="C3" s="7" t="s">
        <v>8</v>
      </c>
      <c r="D3" s="7" t="s">
        <v>9</v>
      </c>
      <c r="E3" s="7" t="s">
        <v>10</v>
      </c>
      <c r="F3" s="7" t="s">
        <v>8</v>
      </c>
      <c r="G3" s="7" t="s">
        <v>15</v>
      </c>
      <c r="H3" s="7" t="s">
        <v>14</v>
      </c>
      <c r="I3" s="7" t="s">
        <v>11</v>
      </c>
      <c r="J3" s="7" t="s">
        <v>9</v>
      </c>
      <c r="K3" s="7">
        <v>10618.26</v>
      </c>
      <c r="L3" s="7">
        <v>7078.84</v>
      </c>
      <c r="M3" s="7">
        <v>7078.84</v>
      </c>
      <c r="N3" s="7">
        <v>7078.84</v>
      </c>
      <c r="O3" s="7">
        <v>7078.84</v>
      </c>
      <c r="P3" s="7">
        <v>10618.26</v>
      </c>
      <c r="Q3" s="7">
        <v>7078.84</v>
      </c>
      <c r="R3" s="7">
        <v>7078.84</v>
      </c>
      <c r="S3" s="7">
        <v>7078.84</v>
      </c>
      <c r="T3" s="7">
        <v>7078.84</v>
      </c>
      <c r="U3" s="7">
        <v>7078.84</v>
      </c>
      <c r="V3" s="7">
        <v>7078.92</v>
      </c>
      <c r="X3" s="6">
        <f t="shared" ref="X3:X22" si="1">SUM(K3)</f>
        <v>10618.26</v>
      </c>
      <c r="Y3" s="6">
        <f>SUM($K3:L3)</f>
        <v>17697.099999999999</v>
      </c>
      <c r="Z3" s="6">
        <f>SUM($K3:M3)</f>
        <v>24775.94</v>
      </c>
      <c r="AA3" s="6">
        <f>SUM($K3:N3)</f>
        <v>31854.78</v>
      </c>
      <c r="AB3" s="6">
        <f>SUM($K3:O3)</f>
        <v>38933.619999999995</v>
      </c>
      <c r="AC3" s="6">
        <f>SUM($K3:P3)</f>
        <v>49551.88</v>
      </c>
      <c r="AD3" s="6">
        <f>SUM($K3:Q3)</f>
        <v>56630.720000000001</v>
      </c>
      <c r="AE3" s="6">
        <f>SUM($K3:R3)</f>
        <v>63709.56</v>
      </c>
      <c r="AF3" s="6">
        <f>SUM($K3:S3)</f>
        <v>70788.399999999994</v>
      </c>
      <c r="AG3" s="6">
        <f>SUM($K3:T3)</f>
        <v>77867.239999999991</v>
      </c>
      <c r="AH3" s="6">
        <f>SUM($K3:U3)</f>
        <v>84946.079999999987</v>
      </c>
      <c r="AI3" s="6">
        <f>SUM($K3:V3)</f>
        <v>92024.999999999985</v>
      </c>
    </row>
    <row r="4" spans="1:35" x14ac:dyDescent="0.3">
      <c r="A4" s="28" t="str">
        <f t="shared" si="0"/>
        <v>51</v>
      </c>
      <c r="B4" s="7" t="s">
        <v>89</v>
      </c>
      <c r="C4" s="7" t="s">
        <v>8</v>
      </c>
      <c r="D4" s="7" t="s">
        <v>9</v>
      </c>
      <c r="E4" s="7" t="s">
        <v>10</v>
      </c>
      <c r="F4" s="7" t="s">
        <v>8</v>
      </c>
      <c r="G4" s="7" t="s">
        <v>90</v>
      </c>
      <c r="H4" s="7" t="s">
        <v>89</v>
      </c>
      <c r="I4" s="7" t="s">
        <v>11</v>
      </c>
      <c r="J4" s="7" t="s">
        <v>9</v>
      </c>
      <c r="K4" s="7">
        <v>8841.6</v>
      </c>
      <c r="L4" s="7">
        <v>9824</v>
      </c>
      <c r="M4" s="7">
        <v>9824</v>
      </c>
      <c r="N4" s="7">
        <v>9824</v>
      </c>
      <c r="O4" s="7">
        <v>9824</v>
      </c>
      <c r="P4" s="7">
        <v>14736</v>
      </c>
      <c r="Q4" s="7">
        <v>9824</v>
      </c>
      <c r="R4" s="7">
        <v>9824</v>
      </c>
      <c r="S4" s="7">
        <v>9824</v>
      </c>
      <c r="T4" s="7">
        <v>9824</v>
      </c>
      <c r="U4" s="7">
        <v>9824</v>
      </c>
      <c r="V4" s="7">
        <v>16256.72</v>
      </c>
      <c r="X4" s="6">
        <f t="shared" si="1"/>
        <v>8841.6</v>
      </c>
      <c r="Y4" s="6">
        <f>SUM($K4:L4)</f>
        <v>18665.599999999999</v>
      </c>
      <c r="Z4" s="6">
        <f>SUM($K4:M4)</f>
        <v>28489.599999999999</v>
      </c>
      <c r="AA4" s="6">
        <f>SUM($K4:N4)</f>
        <v>38313.599999999999</v>
      </c>
      <c r="AB4" s="6">
        <f>SUM($K4:O4)</f>
        <v>48137.599999999999</v>
      </c>
      <c r="AC4" s="6">
        <f>SUM($K4:P4)</f>
        <v>62873.599999999999</v>
      </c>
      <c r="AD4" s="6">
        <f>SUM($K4:Q4)</f>
        <v>72697.600000000006</v>
      </c>
      <c r="AE4" s="6">
        <f>SUM($K4:R4)</f>
        <v>82521.600000000006</v>
      </c>
      <c r="AF4" s="6">
        <f>SUM($K4:S4)</f>
        <v>92345.600000000006</v>
      </c>
      <c r="AG4" s="6">
        <f>SUM($K4:T4)</f>
        <v>102169.60000000001</v>
      </c>
      <c r="AH4" s="6">
        <f>SUM($K4:U4)</f>
        <v>111993.60000000001</v>
      </c>
      <c r="AI4" s="6">
        <f>SUM($K4:V4)</f>
        <v>128250.32</v>
      </c>
    </row>
    <row r="5" spans="1:35" x14ac:dyDescent="0.3">
      <c r="A5" s="28" t="str">
        <f t="shared" si="0"/>
        <v>51</v>
      </c>
      <c r="B5" s="7" t="s">
        <v>91</v>
      </c>
      <c r="C5" s="7" t="s">
        <v>8</v>
      </c>
      <c r="D5" s="7" t="s">
        <v>9</v>
      </c>
      <c r="E5" s="7" t="s">
        <v>10</v>
      </c>
      <c r="F5" s="7" t="s">
        <v>8</v>
      </c>
      <c r="G5" s="7" t="s">
        <v>92</v>
      </c>
      <c r="H5" s="7" t="s">
        <v>91</v>
      </c>
      <c r="I5" s="7" t="s">
        <v>11</v>
      </c>
      <c r="J5" s="7" t="s">
        <v>9</v>
      </c>
      <c r="K5" s="7">
        <v>4570.75</v>
      </c>
      <c r="L5" s="7">
        <v>5733.75</v>
      </c>
      <c r="M5" s="7">
        <v>5509.88</v>
      </c>
      <c r="N5" s="7">
        <v>5428.13</v>
      </c>
      <c r="O5" s="7">
        <v>3828</v>
      </c>
      <c r="P5" s="7">
        <v>2999.63</v>
      </c>
      <c r="Q5" s="7">
        <v>0</v>
      </c>
      <c r="R5" s="7">
        <v>0</v>
      </c>
      <c r="S5" s="7">
        <v>96</v>
      </c>
      <c r="T5" s="7">
        <v>4347</v>
      </c>
      <c r="U5" s="7">
        <v>5232</v>
      </c>
      <c r="V5" s="7">
        <v>9594</v>
      </c>
      <c r="X5" s="6">
        <f t="shared" si="1"/>
        <v>4570.75</v>
      </c>
      <c r="Y5" s="6">
        <f>SUM($K5:L5)</f>
        <v>10304.5</v>
      </c>
      <c r="Z5" s="6">
        <f>SUM($K5:M5)</f>
        <v>15814.380000000001</v>
      </c>
      <c r="AA5" s="6">
        <f>SUM($K5:N5)</f>
        <v>21242.510000000002</v>
      </c>
      <c r="AB5" s="6">
        <f>SUM($K5:O5)</f>
        <v>25070.510000000002</v>
      </c>
      <c r="AC5" s="6">
        <f>SUM($K5:P5)</f>
        <v>28070.140000000003</v>
      </c>
      <c r="AD5" s="6">
        <f>SUM($K5:Q5)</f>
        <v>28070.140000000003</v>
      </c>
      <c r="AE5" s="6">
        <f>SUM($K5:R5)</f>
        <v>28070.140000000003</v>
      </c>
      <c r="AF5" s="6">
        <f>SUM($K5:S5)</f>
        <v>28166.140000000003</v>
      </c>
      <c r="AG5" s="6">
        <f>SUM($K5:T5)</f>
        <v>32513.140000000003</v>
      </c>
      <c r="AH5" s="6">
        <f>SUM($K5:U5)</f>
        <v>37745.14</v>
      </c>
      <c r="AI5" s="6">
        <f>SUM($K5:V5)</f>
        <v>47339.14</v>
      </c>
    </row>
    <row r="6" spans="1:35" x14ac:dyDescent="0.3">
      <c r="A6" s="28" t="str">
        <f t="shared" si="0"/>
        <v>51</v>
      </c>
      <c r="B6" s="7" t="s">
        <v>16</v>
      </c>
      <c r="C6" s="7" t="s">
        <v>8</v>
      </c>
      <c r="D6" s="7" t="s">
        <v>9</v>
      </c>
      <c r="E6" s="7" t="s">
        <v>10</v>
      </c>
      <c r="F6" s="7" t="s">
        <v>8</v>
      </c>
      <c r="G6" s="7" t="s">
        <v>17</v>
      </c>
      <c r="H6" s="7" t="s">
        <v>16</v>
      </c>
      <c r="I6" s="7" t="s">
        <v>11</v>
      </c>
      <c r="J6" s="7" t="s">
        <v>9</v>
      </c>
      <c r="K6" s="7">
        <v>125</v>
      </c>
      <c r="L6" s="7">
        <v>100</v>
      </c>
      <c r="M6" s="7">
        <v>0</v>
      </c>
      <c r="N6" s="7">
        <v>0</v>
      </c>
      <c r="O6" s="7">
        <v>200</v>
      </c>
      <c r="P6" s="7">
        <v>100</v>
      </c>
      <c r="Q6" s="7">
        <v>0</v>
      </c>
      <c r="R6" s="7">
        <v>0</v>
      </c>
      <c r="S6" s="7">
        <v>0</v>
      </c>
      <c r="T6" s="7">
        <v>450</v>
      </c>
      <c r="U6" s="7">
        <v>200</v>
      </c>
      <c r="V6" s="7">
        <v>225</v>
      </c>
      <c r="X6" s="6">
        <f t="shared" si="1"/>
        <v>125</v>
      </c>
      <c r="Y6" s="6">
        <f>SUM($K6:L6)</f>
        <v>225</v>
      </c>
      <c r="Z6" s="6">
        <f>SUM($K6:M6)</f>
        <v>225</v>
      </c>
      <c r="AA6" s="6">
        <f>SUM($K6:N6)</f>
        <v>225</v>
      </c>
      <c r="AB6" s="6">
        <f>SUM($K6:O6)</f>
        <v>425</v>
      </c>
      <c r="AC6" s="6">
        <f>SUM($K6:P6)</f>
        <v>525</v>
      </c>
      <c r="AD6" s="6">
        <f>SUM($K6:Q6)</f>
        <v>525</v>
      </c>
      <c r="AE6" s="6">
        <f>SUM($K6:R6)</f>
        <v>525</v>
      </c>
      <c r="AF6" s="6">
        <f>SUM($K6:S6)</f>
        <v>525</v>
      </c>
      <c r="AG6" s="6">
        <f>SUM($K6:T6)</f>
        <v>975</v>
      </c>
      <c r="AH6" s="6">
        <f>SUM($K6:U6)</f>
        <v>1175</v>
      </c>
      <c r="AI6" s="6">
        <f>SUM($K6:V6)</f>
        <v>1400</v>
      </c>
    </row>
    <row r="7" spans="1:35" x14ac:dyDescent="0.3">
      <c r="A7" s="28" t="str">
        <f t="shared" si="0"/>
        <v>51</v>
      </c>
      <c r="B7" s="7" t="s">
        <v>18</v>
      </c>
      <c r="C7" s="7" t="s">
        <v>8</v>
      </c>
      <c r="D7" s="7" t="s">
        <v>9</v>
      </c>
      <c r="E7" s="7" t="s">
        <v>10</v>
      </c>
      <c r="F7" s="7" t="s">
        <v>8</v>
      </c>
      <c r="G7" s="7" t="s">
        <v>19</v>
      </c>
      <c r="H7" s="7" t="s">
        <v>18</v>
      </c>
      <c r="I7" s="7" t="s">
        <v>11</v>
      </c>
      <c r="J7" s="7" t="s">
        <v>9</v>
      </c>
      <c r="K7" s="7">
        <v>3540.1</v>
      </c>
      <c r="L7" s="7">
        <v>3338.52</v>
      </c>
      <c r="M7" s="7">
        <v>4809.2299999999996</v>
      </c>
      <c r="N7" s="7">
        <v>2973.59</v>
      </c>
      <c r="O7" s="7">
        <v>2333.48</v>
      </c>
      <c r="P7" s="7">
        <v>1648.75</v>
      </c>
      <c r="Q7" s="7">
        <v>0</v>
      </c>
      <c r="R7" s="7">
        <v>0</v>
      </c>
      <c r="S7" s="7">
        <v>0</v>
      </c>
      <c r="T7" s="7">
        <v>2184.33</v>
      </c>
      <c r="U7" s="7">
        <v>2672.95</v>
      </c>
      <c r="V7" s="7">
        <v>5544.93</v>
      </c>
      <c r="X7" s="6">
        <f t="shared" si="1"/>
        <v>3540.1</v>
      </c>
      <c r="Y7" s="6">
        <f>SUM($K7:L7)</f>
        <v>6878.62</v>
      </c>
      <c r="Z7" s="6">
        <f>SUM($K7:M7)</f>
        <v>11687.849999999999</v>
      </c>
      <c r="AA7" s="6">
        <f>SUM($K7:N7)</f>
        <v>14661.439999999999</v>
      </c>
      <c r="AB7" s="6">
        <f>SUM($K7:O7)</f>
        <v>16994.919999999998</v>
      </c>
      <c r="AC7" s="6">
        <f>SUM($K7:P7)</f>
        <v>18643.669999999998</v>
      </c>
      <c r="AD7" s="6">
        <f>SUM($K7:Q7)</f>
        <v>18643.669999999998</v>
      </c>
      <c r="AE7" s="6">
        <f>SUM($K7:R7)</f>
        <v>18643.669999999998</v>
      </c>
      <c r="AF7" s="6">
        <f>SUM($K7:S7)</f>
        <v>18643.669999999998</v>
      </c>
      <c r="AG7" s="6">
        <f>SUM($K7:T7)</f>
        <v>20828</v>
      </c>
      <c r="AH7" s="6">
        <f>SUM($K7:U7)</f>
        <v>23500.95</v>
      </c>
      <c r="AI7" s="6">
        <f>SUM($K7:V7)</f>
        <v>29045.88</v>
      </c>
    </row>
    <row r="8" spans="1:35" x14ac:dyDescent="0.3">
      <c r="A8" s="28" t="str">
        <f t="shared" si="0"/>
        <v>51</v>
      </c>
      <c r="B8" s="7" t="s">
        <v>93</v>
      </c>
      <c r="C8" s="7" t="s">
        <v>8</v>
      </c>
      <c r="D8" s="7" t="s">
        <v>9</v>
      </c>
      <c r="E8" s="7" t="s">
        <v>10</v>
      </c>
      <c r="F8" s="7" t="s">
        <v>8</v>
      </c>
      <c r="G8" s="7" t="s">
        <v>94</v>
      </c>
      <c r="H8" s="7" t="s">
        <v>93</v>
      </c>
      <c r="I8" s="7" t="s">
        <v>11</v>
      </c>
      <c r="J8" s="7" t="s">
        <v>9</v>
      </c>
      <c r="K8" s="7">
        <v>9389</v>
      </c>
      <c r="L8" s="7">
        <v>10262.75</v>
      </c>
      <c r="M8" s="7">
        <v>7840.5</v>
      </c>
      <c r="N8" s="7">
        <v>7475.25</v>
      </c>
      <c r="O8" s="7">
        <v>6382.5</v>
      </c>
      <c r="P8" s="7">
        <v>3330.75</v>
      </c>
      <c r="Q8" s="7">
        <v>847.5</v>
      </c>
      <c r="R8" s="7">
        <v>633.75</v>
      </c>
      <c r="S8" s="7">
        <v>1311.75</v>
      </c>
      <c r="T8" s="7">
        <v>5144.25</v>
      </c>
      <c r="U8" s="7">
        <v>6651.75</v>
      </c>
      <c r="V8" s="7">
        <v>10554</v>
      </c>
      <c r="X8" s="6">
        <f t="shared" si="1"/>
        <v>9389</v>
      </c>
      <c r="Y8" s="6">
        <f>SUM($K8:L8)</f>
        <v>19651.75</v>
      </c>
      <c r="Z8" s="6">
        <f>SUM($K8:M8)</f>
        <v>27492.25</v>
      </c>
      <c r="AA8" s="6">
        <f>SUM($K8:N8)</f>
        <v>34967.5</v>
      </c>
      <c r="AB8" s="6">
        <f>SUM($K8:O8)</f>
        <v>41350</v>
      </c>
      <c r="AC8" s="6">
        <f>SUM($K8:P8)</f>
        <v>44680.75</v>
      </c>
      <c r="AD8" s="6">
        <f>SUM($K8:Q8)</f>
        <v>45528.25</v>
      </c>
      <c r="AE8" s="6">
        <f>SUM($K8:R8)</f>
        <v>46162</v>
      </c>
      <c r="AF8" s="6">
        <f>SUM($K8:S8)</f>
        <v>47473.75</v>
      </c>
      <c r="AG8" s="6">
        <f>SUM($K8:T8)</f>
        <v>52618</v>
      </c>
      <c r="AH8" s="6">
        <f>SUM($K8:U8)</f>
        <v>59269.75</v>
      </c>
      <c r="AI8" s="6">
        <f>SUM($K8:V8)</f>
        <v>69823.75</v>
      </c>
    </row>
    <row r="9" spans="1:35" x14ac:dyDescent="0.3">
      <c r="A9" s="28" t="str">
        <f t="shared" si="0"/>
        <v>51</v>
      </c>
      <c r="B9" s="7" t="s">
        <v>20</v>
      </c>
      <c r="C9" s="7" t="s">
        <v>8</v>
      </c>
      <c r="D9" s="7" t="s">
        <v>9</v>
      </c>
      <c r="E9" s="7" t="s">
        <v>10</v>
      </c>
      <c r="F9" s="7" t="s">
        <v>8</v>
      </c>
      <c r="G9" s="7" t="s">
        <v>21</v>
      </c>
      <c r="H9" s="7" t="s">
        <v>20</v>
      </c>
      <c r="I9" s="7" t="s">
        <v>11</v>
      </c>
      <c r="J9" s="7" t="s">
        <v>9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1650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1650</v>
      </c>
      <c r="X9" s="6">
        <f t="shared" si="1"/>
        <v>0</v>
      </c>
      <c r="Y9" s="6">
        <f>SUM($K9:L9)</f>
        <v>0</v>
      </c>
      <c r="Z9" s="6">
        <f>SUM($K9:M9)</f>
        <v>0</v>
      </c>
      <c r="AA9" s="6">
        <f>SUM($K9:N9)</f>
        <v>0</v>
      </c>
      <c r="AB9" s="6">
        <f>SUM($K9:O9)</f>
        <v>0</v>
      </c>
      <c r="AC9" s="6">
        <f>SUM($K9:P9)</f>
        <v>1650</v>
      </c>
      <c r="AD9" s="6">
        <f>SUM($K9:Q9)</f>
        <v>1650</v>
      </c>
      <c r="AE9" s="6">
        <f>SUM($K9:R9)</f>
        <v>1650</v>
      </c>
      <c r="AF9" s="6">
        <f>SUM($K9:S9)</f>
        <v>1650</v>
      </c>
      <c r="AG9" s="6">
        <f>SUM($K9:T9)</f>
        <v>1650</v>
      </c>
      <c r="AH9" s="6">
        <f>SUM($K9:U9)</f>
        <v>1650</v>
      </c>
      <c r="AI9" s="6">
        <f>SUM($K9:V9)</f>
        <v>3300</v>
      </c>
    </row>
    <row r="10" spans="1:35" x14ac:dyDescent="0.3">
      <c r="A10" s="28" t="str">
        <f t="shared" si="0"/>
        <v>52</v>
      </c>
      <c r="B10" s="7" t="s">
        <v>22</v>
      </c>
      <c r="C10" s="7" t="s">
        <v>8</v>
      </c>
      <c r="D10" s="7" t="s">
        <v>9</v>
      </c>
      <c r="E10" s="7" t="s">
        <v>10</v>
      </c>
      <c r="F10" s="7" t="s">
        <v>8</v>
      </c>
      <c r="G10" s="7" t="s">
        <v>23</v>
      </c>
      <c r="H10" s="7" t="s">
        <v>22</v>
      </c>
      <c r="I10" s="7" t="s">
        <v>11</v>
      </c>
      <c r="J10" s="7" t="s">
        <v>9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X10" s="6">
        <f t="shared" si="1"/>
        <v>0</v>
      </c>
      <c r="Y10" s="6">
        <f>SUM($K10:L10)</f>
        <v>0</v>
      </c>
      <c r="Z10" s="6">
        <f>SUM($K10:M10)</f>
        <v>0</v>
      </c>
      <c r="AA10" s="6">
        <f>SUM($K10:N10)</f>
        <v>0</v>
      </c>
      <c r="AB10" s="6">
        <f>SUM($K10:O10)</f>
        <v>0</v>
      </c>
      <c r="AC10" s="6">
        <f>SUM($K10:P10)</f>
        <v>0</v>
      </c>
      <c r="AD10" s="6">
        <f>SUM($K10:Q10)</f>
        <v>0</v>
      </c>
      <c r="AE10" s="6">
        <f>SUM($K10:R10)</f>
        <v>0</v>
      </c>
      <c r="AF10" s="6">
        <f>SUM($K10:S10)</f>
        <v>0</v>
      </c>
      <c r="AG10" s="6">
        <f>SUM($K10:T10)</f>
        <v>0</v>
      </c>
      <c r="AH10" s="6">
        <f>SUM($K10:U10)</f>
        <v>0</v>
      </c>
      <c r="AI10" s="6">
        <f>SUM($K10:V10)</f>
        <v>0</v>
      </c>
    </row>
    <row r="11" spans="1:35" x14ac:dyDescent="0.3">
      <c r="A11" s="28" t="str">
        <f t="shared" si="0"/>
        <v>52</v>
      </c>
      <c r="B11" s="7" t="s">
        <v>24</v>
      </c>
      <c r="C11" s="7" t="s">
        <v>8</v>
      </c>
      <c r="D11" s="7" t="s">
        <v>9</v>
      </c>
      <c r="E11" s="7" t="s">
        <v>10</v>
      </c>
      <c r="F11" s="7" t="s">
        <v>8</v>
      </c>
      <c r="G11" s="7" t="s">
        <v>25</v>
      </c>
      <c r="H11" s="7" t="s">
        <v>24</v>
      </c>
      <c r="I11" s="7" t="s">
        <v>11</v>
      </c>
      <c r="J11" s="7" t="s">
        <v>9</v>
      </c>
      <c r="K11" s="7">
        <v>2004.15</v>
      </c>
      <c r="L11" s="7">
        <v>1735.92</v>
      </c>
      <c r="M11" s="7">
        <v>1693.83</v>
      </c>
      <c r="N11" s="7">
        <v>1605.06</v>
      </c>
      <c r="O11" s="7">
        <v>1916.35</v>
      </c>
      <c r="P11" s="7">
        <v>1405.54</v>
      </c>
      <c r="Q11" s="7">
        <v>726.22</v>
      </c>
      <c r="R11" s="7">
        <v>714.07</v>
      </c>
      <c r="S11" s="7">
        <v>745.52</v>
      </c>
      <c r="T11" s="7">
        <v>1142.3900000000001</v>
      </c>
      <c r="U11" s="7">
        <v>1255.18</v>
      </c>
      <c r="V11" s="7">
        <v>1532.02</v>
      </c>
      <c r="X11" s="6">
        <f t="shared" si="1"/>
        <v>2004.15</v>
      </c>
      <c r="Y11" s="6">
        <f>SUM($K11:L11)</f>
        <v>3740.07</v>
      </c>
      <c r="Z11" s="6">
        <f>SUM($K11:M11)</f>
        <v>5433.9</v>
      </c>
      <c r="AA11" s="6">
        <f>SUM($K11:N11)</f>
        <v>7038.9599999999991</v>
      </c>
      <c r="AB11" s="6">
        <f>SUM($K11:O11)</f>
        <v>8955.31</v>
      </c>
      <c r="AC11" s="6">
        <f>SUM($K11:P11)</f>
        <v>10360.849999999999</v>
      </c>
      <c r="AD11" s="6">
        <f>SUM($K11:Q11)</f>
        <v>11087.069999999998</v>
      </c>
      <c r="AE11" s="6">
        <f>SUM($K11:R11)</f>
        <v>11801.139999999998</v>
      </c>
      <c r="AF11" s="6">
        <f>SUM($K11:S11)</f>
        <v>12546.659999999998</v>
      </c>
      <c r="AG11" s="6">
        <f>SUM($K11:T11)</f>
        <v>13689.049999999997</v>
      </c>
      <c r="AH11" s="6">
        <f>SUM($K11:U11)</f>
        <v>14944.229999999998</v>
      </c>
      <c r="AI11" s="6">
        <f>SUM($K11:V11)</f>
        <v>16476.249999999996</v>
      </c>
    </row>
    <row r="12" spans="1:35" x14ac:dyDescent="0.3">
      <c r="A12" s="28" t="str">
        <f t="shared" si="0"/>
        <v>52</v>
      </c>
      <c r="B12" s="7" t="s">
        <v>26</v>
      </c>
      <c r="C12" s="7" t="s">
        <v>8</v>
      </c>
      <c r="D12" s="7" t="s">
        <v>9</v>
      </c>
      <c r="E12" s="7" t="s">
        <v>10</v>
      </c>
      <c r="F12" s="7" t="s">
        <v>8</v>
      </c>
      <c r="G12" s="7" t="s">
        <v>27</v>
      </c>
      <c r="H12" s="7" t="s">
        <v>26</v>
      </c>
      <c r="I12" s="7" t="s">
        <v>11</v>
      </c>
      <c r="J12" s="7" t="s">
        <v>9</v>
      </c>
      <c r="K12" s="7">
        <v>3791.41</v>
      </c>
      <c r="L12" s="7">
        <v>3291.39</v>
      </c>
      <c r="M12" s="7">
        <v>3192.29</v>
      </c>
      <c r="N12" s="7">
        <v>3018.01</v>
      </c>
      <c r="O12" s="7">
        <v>3651.66</v>
      </c>
      <c r="P12" s="7">
        <v>2628.96</v>
      </c>
      <c r="Q12" s="7">
        <v>1300.6500000000001</v>
      </c>
      <c r="R12" s="7">
        <v>1290.25</v>
      </c>
      <c r="S12" s="7">
        <v>1352.86</v>
      </c>
      <c r="T12" s="7">
        <v>2183.08</v>
      </c>
      <c r="U12" s="7">
        <v>2383.44</v>
      </c>
      <c r="V12" s="7">
        <v>3831.78</v>
      </c>
      <c r="X12" s="6">
        <f t="shared" si="1"/>
        <v>3791.41</v>
      </c>
      <c r="Y12" s="6">
        <f>SUM($K12:L12)</f>
        <v>7082.7999999999993</v>
      </c>
      <c r="Z12" s="6">
        <f>SUM($K12:M12)</f>
        <v>10275.09</v>
      </c>
      <c r="AA12" s="6">
        <f>SUM($K12:N12)</f>
        <v>13293.1</v>
      </c>
      <c r="AB12" s="6">
        <f>SUM($K12:O12)</f>
        <v>16944.760000000002</v>
      </c>
      <c r="AC12" s="6">
        <f>SUM($K12:P12)</f>
        <v>19573.72</v>
      </c>
      <c r="AD12" s="6">
        <f>SUM($K12:Q12)</f>
        <v>20874.370000000003</v>
      </c>
      <c r="AE12" s="6">
        <f>SUM($K12:R12)</f>
        <v>22164.620000000003</v>
      </c>
      <c r="AF12" s="6">
        <f>SUM($K12:S12)</f>
        <v>23517.480000000003</v>
      </c>
      <c r="AG12" s="6">
        <f>SUM($K12:T12)</f>
        <v>25700.560000000005</v>
      </c>
      <c r="AH12" s="6">
        <f>SUM($K12:U12)</f>
        <v>28084.000000000004</v>
      </c>
      <c r="AI12" s="6">
        <f>SUM($K12:V12)</f>
        <v>31915.780000000002</v>
      </c>
    </row>
    <row r="13" spans="1:35" x14ac:dyDescent="0.3">
      <c r="A13" s="28" t="str">
        <f t="shared" si="0"/>
        <v>52</v>
      </c>
      <c r="B13" s="7" t="s">
        <v>95</v>
      </c>
      <c r="C13" s="7" t="s">
        <v>8</v>
      </c>
      <c r="D13" s="7" t="s">
        <v>9</v>
      </c>
      <c r="E13" s="7" t="s">
        <v>10</v>
      </c>
      <c r="F13" s="7" t="s">
        <v>8</v>
      </c>
      <c r="G13" s="7" t="s">
        <v>96</v>
      </c>
      <c r="H13" s="7" t="s">
        <v>95</v>
      </c>
      <c r="I13" s="7" t="s">
        <v>11</v>
      </c>
      <c r="J13" s="7" t="s">
        <v>9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6995.5</v>
      </c>
      <c r="V13" s="7">
        <v>2668</v>
      </c>
      <c r="X13" s="6">
        <f t="shared" si="1"/>
        <v>0</v>
      </c>
      <c r="Y13" s="6">
        <f>SUM($K13:L13)</f>
        <v>0</v>
      </c>
      <c r="Z13" s="6">
        <f>SUM($K13:M13)</f>
        <v>0</v>
      </c>
      <c r="AA13" s="6">
        <f>SUM($K13:N13)</f>
        <v>0</v>
      </c>
      <c r="AB13" s="6">
        <f>SUM($K13:O13)</f>
        <v>0</v>
      </c>
      <c r="AC13" s="6">
        <f>SUM($K13:P13)</f>
        <v>0</v>
      </c>
      <c r="AD13" s="6">
        <f>SUM($K13:Q13)</f>
        <v>0</v>
      </c>
      <c r="AE13" s="6">
        <f>SUM($K13:R13)</f>
        <v>0</v>
      </c>
      <c r="AF13" s="6">
        <f>SUM($K13:S13)</f>
        <v>0</v>
      </c>
      <c r="AG13" s="6">
        <f>SUM($K13:T13)</f>
        <v>0</v>
      </c>
      <c r="AH13" s="6">
        <f>SUM($K13:U13)</f>
        <v>6995.5</v>
      </c>
      <c r="AI13" s="6">
        <f>SUM($K13:V13)</f>
        <v>9663.5</v>
      </c>
    </row>
    <row r="14" spans="1:35" x14ac:dyDescent="0.3">
      <c r="A14" s="28" t="str">
        <f t="shared" si="0"/>
        <v>52</v>
      </c>
      <c r="B14" s="7" t="s">
        <v>28</v>
      </c>
      <c r="C14" s="7" t="s">
        <v>8</v>
      </c>
      <c r="D14" s="7" t="s">
        <v>9</v>
      </c>
      <c r="E14" s="7" t="s">
        <v>10</v>
      </c>
      <c r="F14" s="7" t="s">
        <v>8</v>
      </c>
      <c r="G14" s="7" t="s">
        <v>29</v>
      </c>
      <c r="H14" s="7" t="s">
        <v>28</v>
      </c>
      <c r="I14" s="7" t="s">
        <v>11</v>
      </c>
      <c r="J14" s="7" t="s">
        <v>9</v>
      </c>
      <c r="K14" s="7">
        <v>3272.02</v>
      </c>
      <c r="L14" s="7">
        <v>2574.3000000000002</v>
      </c>
      <c r="M14" s="7">
        <v>2574.3000000000002</v>
      </c>
      <c r="N14" s="7">
        <v>2574.3000000000002</v>
      </c>
      <c r="O14" s="7">
        <v>2203.09</v>
      </c>
      <c r="P14" s="7">
        <v>2806.62</v>
      </c>
      <c r="Q14" s="7">
        <v>1761.08</v>
      </c>
      <c r="R14" s="7">
        <v>1761.08</v>
      </c>
      <c r="S14" s="7">
        <v>1761.08</v>
      </c>
      <c r="T14" s="7">
        <v>1761.08</v>
      </c>
      <c r="U14" s="7">
        <v>1761.08</v>
      </c>
      <c r="V14" s="7">
        <v>2630.29</v>
      </c>
      <c r="X14" s="6">
        <f t="shared" si="1"/>
        <v>3272.02</v>
      </c>
      <c r="Y14" s="6">
        <f>SUM($K14:L14)</f>
        <v>5846.32</v>
      </c>
      <c r="Z14" s="6">
        <f>SUM($K14:M14)</f>
        <v>8420.619999999999</v>
      </c>
      <c r="AA14" s="6">
        <f>SUM($K14:N14)</f>
        <v>10994.919999999998</v>
      </c>
      <c r="AB14" s="6">
        <f>SUM($K14:O14)</f>
        <v>13198.009999999998</v>
      </c>
      <c r="AC14" s="6">
        <f>SUM($K14:P14)</f>
        <v>16004.629999999997</v>
      </c>
      <c r="AD14" s="6">
        <f>SUM($K14:Q14)</f>
        <v>17765.71</v>
      </c>
      <c r="AE14" s="6">
        <f>SUM($K14:R14)</f>
        <v>19526.79</v>
      </c>
      <c r="AF14" s="6">
        <f>SUM($K14:S14)</f>
        <v>21287.870000000003</v>
      </c>
      <c r="AG14" s="6">
        <f>SUM($K14:T14)</f>
        <v>23048.950000000004</v>
      </c>
      <c r="AH14" s="6">
        <f>SUM($K14:U14)</f>
        <v>24810.030000000006</v>
      </c>
      <c r="AI14" s="6">
        <f>SUM($K14:V14)</f>
        <v>27440.320000000007</v>
      </c>
    </row>
    <row r="15" spans="1:35" x14ac:dyDescent="0.3">
      <c r="A15" s="28" t="str">
        <f t="shared" si="0"/>
        <v>52</v>
      </c>
      <c r="B15" s="7" t="s">
        <v>30</v>
      </c>
      <c r="C15" s="7" t="s">
        <v>8</v>
      </c>
      <c r="D15" s="7" t="s">
        <v>9</v>
      </c>
      <c r="E15" s="7" t="s">
        <v>10</v>
      </c>
      <c r="F15" s="7" t="s">
        <v>8</v>
      </c>
      <c r="G15" s="7" t="s">
        <v>31</v>
      </c>
      <c r="H15" s="7" t="s">
        <v>30</v>
      </c>
      <c r="I15" s="7" t="s">
        <v>11</v>
      </c>
      <c r="J15" s="7" t="s">
        <v>9</v>
      </c>
      <c r="K15" s="7">
        <v>257.32</v>
      </c>
      <c r="L15" s="7">
        <v>0</v>
      </c>
      <c r="M15" s="7">
        <v>128.66</v>
      </c>
      <c r="N15" s="7">
        <v>128.66</v>
      </c>
      <c r="O15" s="7">
        <v>128.66</v>
      </c>
      <c r="P15" s="7">
        <v>169.26</v>
      </c>
      <c r="Q15" s="7">
        <v>84.63</v>
      </c>
      <c r="R15" s="7">
        <v>0</v>
      </c>
      <c r="S15" s="7">
        <v>84.63</v>
      </c>
      <c r="T15" s="7">
        <v>84.63</v>
      </c>
      <c r="U15" s="7">
        <v>84.63</v>
      </c>
      <c r="V15" s="7">
        <v>84.63</v>
      </c>
      <c r="X15" s="6">
        <f t="shared" si="1"/>
        <v>257.32</v>
      </c>
      <c r="Y15" s="6">
        <f>SUM($K15:L15)</f>
        <v>257.32</v>
      </c>
      <c r="Z15" s="6">
        <f>SUM($K15:M15)</f>
        <v>385.98</v>
      </c>
      <c r="AA15" s="6">
        <f>SUM($K15:N15)</f>
        <v>514.64</v>
      </c>
      <c r="AB15" s="6">
        <f>SUM($K15:O15)</f>
        <v>643.29999999999995</v>
      </c>
      <c r="AC15" s="6">
        <f>SUM($K15:P15)</f>
        <v>812.56</v>
      </c>
      <c r="AD15" s="6">
        <f>SUM($K15:Q15)</f>
        <v>897.18999999999994</v>
      </c>
      <c r="AE15" s="6">
        <f>SUM($K15:R15)</f>
        <v>897.18999999999994</v>
      </c>
      <c r="AF15" s="6">
        <f>SUM($K15:S15)</f>
        <v>981.81999999999994</v>
      </c>
      <c r="AG15" s="6">
        <f>SUM($K15:T15)</f>
        <v>1066.4499999999998</v>
      </c>
      <c r="AH15" s="6">
        <f>SUM($K15:U15)</f>
        <v>1151.08</v>
      </c>
      <c r="AI15" s="6">
        <f>SUM($K15:V15)</f>
        <v>1235.71</v>
      </c>
    </row>
    <row r="16" spans="1:35" x14ac:dyDescent="0.3">
      <c r="A16" s="28" t="str">
        <f t="shared" si="0"/>
        <v>52</v>
      </c>
      <c r="B16" s="7" t="s">
        <v>32</v>
      </c>
      <c r="C16" s="7" t="s">
        <v>8</v>
      </c>
      <c r="D16" s="7" t="s">
        <v>9</v>
      </c>
      <c r="E16" s="7" t="s">
        <v>10</v>
      </c>
      <c r="F16" s="7" t="s">
        <v>8</v>
      </c>
      <c r="G16" s="7" t="s">
        <v>33</v>
      </c>
      <c r="H16" s="7" t="s">
        <v>32</v>
      </c>
      <c r="I16" s="7" t="s">
        <v>11</v>
      </c>
      <c r="J16" s="7" t="s">
        <v>9</v>
      </c>
      <c r="K16" s="7">
        <v>79083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X16" s="6">
        <f t="shared" si="1"/>
        <v>79083</v>
      </c>
      <c r="Y16" s="6">
        <f>SUM($K16:L16)</f>
        <v>79083</v>
      </c>
      <c r="Z16" s="6">
        <f>SUM($K16:M16)</f>
        <v>79083</v>
      </c>
      <c r="AA16" s="6">
        <f>SUM($K16:N16)</f>
        <v>79083</v>
      </c>
      <c r="AB16" s="6">
        <f>SUM($K16:O16)</f>
        <v>79083</v>
      </c>
      <c r="AC16" s="6">
        <f>SUM($K16:P16)</f>
        <v>79083</v>
      </c>
      <c r="AD16" s="6">
        <f>SUM($K16:Q16)</f>
        <v>79083</v>
      </c>
      <c r="AE16" s="6">
        <f>SUM($K16:R16)</f>
        <v>79083</v>
      </c>
      <c r="AF16" s="6">
        <f>SUM($K16:S16)</f>
        <v>79083</v>
      </c>
      <c r="AG16" s="6">
        <f>SUM($K16:T16)</f>
        <v>79083</v>
      </c>
      <c r="AH16" s="6">
        <f>SUM($K16:U16)</f>
        <v>79083</v>
      </c>
      <c r="AI16" s="6">
        <f>SUM($K16:V16)</f>
        <v>79083</v>
      </c>
    </row>
    <row r="17" spans="1:35" x14ac:dyDescent="0.3">
      <c r="A17" s="28" t="str">
        <f t="shared" si="0"/>
        <v>52</v>
      </c>
      <c r="B17" s="7" t="s">
        <v>34</v>
      </c>
      <c r="C17" s="7" t="s">
        <v>8</v>
      </c>
      <c r="D17" s="7" t="s">
        <v>9</v>
      </c>
      <c r="E17" s="7" t="s">
        <v>10</v>
      </c>
      <c r="F17" s="7" t="s">
        <v>8</v>
      </c>
      <c r="G17" s="7" t="s">
        <v>35</v>
      </c>
      <c r="H17" s="7" t="s">
        <v>34</v>
      </c>
      <c r="I17" s="7" t="s">
        <v>11</v>
      </c>
      <c r="J17" s="7" t="s">
        <v>9</v>
      </c>
      <c r="K17" s="7">
        <v>0</v>
      </c>
      <c r="L17" s="7">
        <v>162.55000000000001</v>
      </c>
      <c r="M17" s="7">
        <v>134.88999999999999</v>
      </c>
      <c r="N17" s="7">
        <v>526.52</v>
      </c>
      <c r="O17" s="7">
        <v>70.52</v>
      </c>
      <c r="P17" s="7">
        <v>254.64</v>
      </c>
      <c r="Q17" s="7">
        <v>223.33</v>
      </c>
      <c r="R17" s="7">
        <v>147</v>
      </c>
      <c r="S17" s="7">
        <v>162.87</v>
      </c>
      <c r="T17" s="7">
        <v>337.87</v>
      </c>
      <c r="U17" s="7">
        <v>147</v>
      </c>
      <c r="V17" s="7">
        <v>507.74</v>
      </c>
      <c r="X17" s="6">
        <f t="shared" si="1"/>
        <v>0</v>
      </c>
      <c r="Y17" s="6">
        <f>SUM($K17:L17)</f>
        <v>162.55000000000001</v>
      </c>
      <c r="Z17" s="6">
        <f>SUM($K17:M17)</f>
        <v>297.44</v>
      </c>
      <c r="AA17" s="6">
        <f>SUM($K17:N17)</f>
        <v>823.96</v>
      </c>
      <c r="AB17" s="6">
        <f>SUM($K17:O17)</f>
        <v>894.48</v>
      </c>
      <c r="AC17" s="6">
        <f>SUM($K17:P17)</f>
        <v>1149.1199999999999</v>
      </c>
      <c r="AD17" s="6">
        <f>SUM($K17:Q17)</f>
        <v>1372.4499999999998</v>
      </c>
      <c r="AE17" s="6">
        <f>SUM($K17:R17)</f>
        <v>1519.4499999999998</v>
      </c>
      <c r="AF17" s="6">
        <f>SUM($K17:S17)</f>
        <v>1682.3199999999997</v>
      </c>
      <c r="AG17" s="6">
        <f>SUM($K17:T17)</f>
        <v>2020.1899999999996</v>
      </c>
      <c r="AH17" s="6">
        <f>SUM($K17:U17)</f>
        <v>2167.1899999999996</v>
      </c>
      <c r="AI17" s="6">
        <f>SUM($K17:V17)</f>
        <v>2674.9299999999994</v>
      </c>
    </row>
    <row r="18" spans="1:35" x14ac:dyDescent="0.3">
      <c r="A18" s="28" t="str">
        <f t="shared" si="0"/>
        <v>53001</v>
      </c>
      <c r="B18" s="7" t="s">
        <v>36</v>
      </c>
      <c r="C18" s="7" t="s">
        <v>8</v>
      </c>
      <c r="D18" s="7" t="s">
        <v>9</v>
      </c>
      <c r="E18" s="7" t="s">
        <v>10</v>
      </c>
      <c r="F18" s="7" t="s">
        <v>8</v>
      </c>
      <c r="G18" s="7" t="s">
        <v>37</v>
      </c>
      <c r="H18" s="7" t="s">
        <v>36</v>
      </c>
      <c r="I18" s="7" t="s">
        <v>11</v>
      </c>
      <c r="J18" s="7" t="s">
        <v>9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X18" s="6">
        <f t="shared" si="1"/>
        <v>0</v>
      </c>
      <c r="Y18" s="6">
        <f>SUM($K18:L18)</f>
        <v>0</v>
      </c>
      <c r="Z18" s="6">
        <f>SUM($K18:M18)</f>
        <v>0</v>
      </c>
      <c r="AA18" s="6">
        <f>SUM($K18:N18)</f>
        <v>0</v>
      </c>
      <c r="AB18" s="6">
        <f>SUM($K18:O18)</f>
        <v>0</v>
      </c>
      <c r="AC18" s="6">
        <f>SUM($K18:P18)</f>
        <v>0</v>
      </c>
      <c r="AD18" s="6">
        <f>SUM($K18:Q18)</f>
        <v>0</v>
      </c>
      <c r="AE18" s="6">
        <f>SUM($K18:R18)</f>
        <v>0</v>
      </c>
      <c r="AF18" s="6">
        <f>SUM($K18:S18)</f>
        <v>0</v>
      </c>
      <c r="AG18" s="6">
        <f>SUM($K18:T18)</f>
        <v>0</v>
      </c>
      <c r="AH18" s="6">
        <f>SUM($K18:U18)</f>
        <v>0</v>
      </c>
      <c r="AI18" s="6">
        <f>SUM($K18:V18)</f>
        <v>0</v>
      </c>
    </row>
    <row r="19" spans="1:35" x14ac:dyDescent="0.3">
      <c r="A19" s="28" t="str">
        <f t="shared" si="0"/>
        <v>53102</v>
      </c>
      <c r="B19" s="7" t="s">
        <v>97</v>
      </c>
      <c r="C19" s="7" t="s">
        <v>8</v>
      </c>
      <c r="D19" s="7" t="s">
        <v>9</v>
      </c>
      <c r="E19" s="7" t="s">
        <v>10</v>
      </c>
      <c r="F19" s="7" t="s">
        <v>8</v>
      </c>
      <c r="G19" s="7" t="s">
        <v>98</v>
      </c>
      <c r="H19" s="7" t="s">
        <v>97</v>
      </c>
      <c r="I19" s="7" t="s">
        <v>11</v>
      </c>
      <c r="J19" s="7" t="s">
        <v>9</v>
      </c>
      <c r="K19" s="7">
        <v>0</v>
      </c>
      <c r="L19" s="7">
        <v>6868.58</v>
      </c>
      <c r="M19" s="7">
        <v>6370.3</v>
      </c>
      <c r="N19" s="7">
        <v>11097.37</v>
      </c>
      <c r="O19" s="7">
        <v>0</v>
      </c>
      <c r="P19" s="7">
        <v>2459.4899999999998</v>
      </c>
      <c r="Q19" s="7">
        <v>4678.4799999999996</v>
      </c>
      <c r="R19" s="7">
        <v>56</v>
      </c>
      <c r="S19" s="7">
        <v>2097.4499999999998</v>
      </c>
      <c r="T19" s="7">
        <v>4609.1899999999996</v>
      </c>
      <c r="U19" s="7">
        <v>0</v>
      </c>
      <c r="V19" s="7">
        <v>9206.91</v>
      </c>
      <c r="X19" s="6">
        <f t="shared" si="1"/>
        <v>0</v>
      </c>
      <c r="Y19" s="6">
        <f>SUM($K19:L19)</f>
        <v>6868.58</v>
      </c>
      <c r="Z19" s="6">
        <f>SUM($K19:M19)</f>
        <v>13238.880000000001</v>
      </c>
      <c r="AA19" s="6">
        <f>SUM($K19:N19)</f>
        <v>24336.25</v>
      </c>
      <c r="AB19" s="6">
        <f>SUM($K19:O19)</f>
        <v>24336.25</v>
      </c>
      <c r="AC19" s="6">
        <f>SUM($K19:P19)</f>
        <v>26795.739999999998</v>
      </c>
      <c r="AD19" s="6">
        <f>SUM($K19:Q19)</f>
        <v>31474.219999999998</v>
      </c>
      <c r="AE19" s="6">
        <f>SUM($K19:R19)</f>
        <v>31530.219999999998</v>
      </c>
      <c r="AF19" s="6">
        <f>SUM($K19:S19)</f>
        <v>33627.67</v>
      </c>
      <c r="AG19" s="6">
        <f>SUM($K19:T19)</f>
        <v>38236.86</v>
      </c>
      <c r="AH19" s="6">
        <f>SUM($K19:U19)</f>
        <v>38236.86</v>
      </c>
      <c r="AI19" s="6">
        <f>SUM($K19:V19)</f>
        <v>47443.770000000004</v>
      </c>
    </row>
    <row r="20" spans="1:35" x14ac:dyDescent="0.3">
      <c r="A20" s="28" t="str">
        <f t="shared" si="0"/>
        <v>53105</v>
      </c>
      <c r="B20" s="7" t="s">
        <v>99</v>
      </c>
      <c r="C20" s="7" t="s">
        <v>8</v>
      </c>
      <c r="D20" s="7" t="s">
        <v>9</v>
      </c>
      <c r="E20" s="7" t="s">
        <v>10</v>
      </c>
      <c r="F20" s="7" t="s">
        <v>8</v>
      </c>
      <c r="G20" s="7" t="s">
        <v>100</v>
      </c>
      <c r="H20" s="7" t="s">
        <v>99</v>
      </c>
      <c r="I20" s="7" t="s">
        <v>11</v>
      </c>
      <c r="J20" s="7" t="s">
        <v>9</v>
      </c>
      <c r="K20" s="7">
        <v>0</v>
      </c>
      <c r="L20" s="7">
        <v>769.33</v>
      </c>
      <c r="M20" s="7">
        <v>1065.6300000000001</v>
      </c>
      <c r="N20" s="7">
        <v>1899.16</v>
      </c>
      <c r="O20" s="7">
        <v>0</v>
      </c>
      <c r="P20" s="7">
        <v>1742.87</v>
      </c>
      <c r="Q20" s="7">
        <v>4026.81</v>
      </c>
      <c r="R20" s="7">
        <v>0</v>
      </c>
      <c r="S20" s="7">
        <v>1946.67</v>
      </c>
      <c r="T20" s="7">
        <v>3489.59</v>
      </c>
      <c r="U20" s="7">
        <v>0</v>
      </c>
      <c r="V20" s="7">
        <v>2376.9299999999998</v>
      </c>
      <c r="X20" s="6">
        <f t="shared" si="1"/>
        <v>0</v>
      </c>
      <c r="Y20" s="6">
        <f>SUM($K20:L20)</f>
        <v>769.33</v>
      </c>
      <c r="Z20" s="6">
        <f>SUM($K20:M20)</f>
        <v>1834.96</v>
      </c>
      <c r="AA20" s="6">
        <f>SUM($K20:N20)</f>
        <v>3734.12</v>
      </c>
      <c r="AB20" s="6">
        <f>SUM($K20:O20)</f>
        <v>3734.12</v>
      </c>
      <c r="AC20" s="6">
        <f>SUM($K20:P20)</f>
        <v>5476.99</v>
      </c>
      <c r="AD20" s="6">
        <f>SUM($K20:Q20)</f>
        <v>9503.7999999999993</v>
      </c>
      <c r="AE20" s="6">
        <f>SUM($K20:R20)</f>
        <v>9503.7999999999993</v>
      </c>
      <c r="AF20" s="6">
        <f>SUM($K20:S20)</f>
        <v>11450.47</v>
      </c>
      <c r="AG20" s="6">
        <f>SUM($K20:T20)</f>
        <v>14940.06</v>
      </c>
      <c r="AH20" s="6">
        <f>SUM($K20:U20)</f>
        <v>14940.06</v>
      </c>
      <c r="AI20" s="6">
        <f>SUM($K20:V20)</f>
        <v>17316.989999999998</v>
      </c>
    </row>
    <row r="21" spans="1:35" x14ac:dyDescent="0.3">
      <c r="A21" s="28" t="str">
        <f t="shared" si="0"/>
        <v>53106</v>
      </c>
      <c r="B21" s="7" t="s">
        <v>101</v>
      </c>
      <c r="C21" s="7" t="s">
        <v>8</v>
      </c>
      <c r="D21" s="7" t="s">
        <v>9</v>
      </c>
      <c r="E21" s="7" t="s">
        <v>10</v>
      </c>
      <c r="F21" s="7" t="s">
        <v>8</v>
      </c>
      <c r="G21" s="7" t="s">
        <v>102</v>
      </c>
      <c r="H21" s="7" t="s">
        <v>101</v>
      </c>
      <c r="I21" s="7" t="s">
        <v>11</v>
      </c>
      <c r="J21" s="7" t="s">
        <v>9</v>
      </c>
      <c r="K21" s="7">
        <v>303.97000000000003</v>
      </c>
      <c r="L21" s="7">
        <v>2052.65</v>
      </c>
      <c r="M21" s="7">
        <v>1526.67</v>
      </c>
      <c r="N21" s="7">
        <v>5762.89</v>
      </c>
      <c r="O21" s="7">
        <v>1996.77</v>
      </c>
      <c r="P21" s="7">
        <v>1311.45</v>
      </c>
      <c r="Q21" s="7">
        <v>803.3</v>
      </c>
      <c r="R21" s="7">
        <v>0</v>
      </c>
      <c r="S21" s="7">
        <v>0</v>
      </c>
      <c r="T21" s="7">
        <v>1070.3499999999999</v>
      </c>
      <c r="U21" s="7">
        <v>959.97</v>
      </c>
      <c r="V21" s="7">
        <v>4122.8900000000003</v>
      </c>
      <c r="X21" s="6">
        <f t="shared" si="1"/>
        <v>303.97000000000003</v>
      </c>
      <c r="Y21" s="6">
        <f>SUM($K21:L21)</f>
        <v>2356.62</v>
      </c>
      <c r="Z21" s="6">
        <f>SUM($K21:M21)</f>
        <v>3883.29</v>
      </c>
      <c r="AA21" s="6">
        <f>SUM($K21:N21)</f>
        <v>9646.18</v>
      </c>
      <c r="AB21" s="6">
        <f>SUM($K21:O21)</f>
        <v>11642.95</v>
      </c>
      <c r="AC21" s="6">
        <f>SUM($K21:P21)</f>
        <v>12954.400000000001</v>
      </c>
      <c r="AD21" s="6">
        <f>SUM($K21:Q21)</f>
        <v>13757.7</v>
      </c>
      <c r="AE21" s="6">
        <f>SUM($K21:R21)</f>
        <v>13757.7</v>
      </c>
      <c r="AF21" s="6">
        <f>SUM($K21:S21)</f>
        <v>13757.7</v>
      </c>
      <c r="AG21" s="6">
        <f>SUM($K21:T21)</f>
        <v>14828.050000000001</v>
      </c>
      <c r="AH21" s="6">
        <f>SUM($K21:U21)</f>
        <v>15788.02</v>
      </c>
      <c r="AI21" s="6">
        <f>SUM($K21:V21)</f>
        <v>19910.91</v>
      </c>
    </row>
    <row r="22" spans="1:35" x14ac:dyDescent="0.3">
      <c r="A22" s="28" t="str">
        <f t="shared" si="0"/>
        <v>53201</v>
      </c>
      <c r="B22" s="7" t="s">
        <v>38</v>
      </c>
      <c r="C22" s="7" t="s">
        <v>8</v>
      </c>
      <c r="D22" s="7" t="s">
        <v>9</v>
      </c>
      <c r="E22" s="7" t="s">
        <v>10</v>
      </c>
      <c r="F22" s="7" t="s">
        <v>8</v>
      </c>
      <c r="G22" s="7" t="s">
        <v>39</v>
      </c>
      <c r="H22" s="7" t="s">
        <v>38</v>
      </c>
      <c r="I22" s="7" t="s">
        <v>11</v>
      </c>
      <c r="J22" s="7" t="s">
        <v>9</v>
      </c>
      <c r="K22" s="7">
        <v>0</v>
      </c>
      <c r="L22" s="7">
        <v>0</v>
      </c>
      <c r="M22" s="7">
        <v>71.78</v>
      </c>
      <c r="N22" s="7">
        <v>248.2</v>
      </c>
      <c r="O22" s="7">
        <v>0</v>
      </c>
      <c r="P22" s="7">
        <v>630.66</v>
      </c>
      <c r="Q22" s="7">
        <v>0</v>
      </c>
      <c r="R22" s="7">
        <v>0</v>
      </c>
      <c r="S22" s="7">
        <v>0</v>
      </c>
      <c r="T22" s="7">
        <v>368.64</v>
      </c>
      <c r="U22" s="7">
        <v>200</v>
      </c>
      <c r="V22" s="7">
        <v>138.96</v>
      </c>
      <c r="X22" s="6">
        <f t="shared" si="1"/>
        <v>0</v>
      </c>
      <c r="Y22" s="6">
        <f>SUM($K22:L22)</f>
        <v>0</v>
      </c>
      <c r="Z22" s="6">
        <f>SUM($K22:M22)</f>
        <v>71.78</v>
      </c>
      <c r="AA22" s="6">
        <f>SUM($K22:N22)</f>
        <v>319.98</v>
      </c>
      <c r="AB22" s="6">
        <f>SUM($K22:O22)</f>
        <v>319.98</v>
      </c>
      <c r="AC22" s="6">
        <f>SUM($K22:P22)</f>
        <v>950.64</v>
      </c>
      <c r="AD22" s="6">
        <f>SUM($K22:Q22)</f>
        <v>950.64</v>
      </c>
      <c r="AE22" s="6">
        <f>SUM($K22:R22)</f>
        <v>950.64</v>
      </c>
      <c r="AF22" s="6">
        <f>SUM($K22:S22)</f>
        <v>950.64</v>
      </c>
      <c r="AG22" s="6">
        <f>SUM($K22:T22)</f>
        <v>1319.28</v>
      </c>
      <c r="AH22" s="6">
        <f>SUM($K22:U22)</f>
        <v>1519.28</v>
      </c>
      <c r="AI22" s="6">
        <f>SUM($K22:V22)</f>
        <v>1658.24</v>
      </c>
    </row>
    <row r="23" spans="1:35" x14ac:dyDescent="0.3">
      <c r="A23" s="28">
        <v>53202</v>
      </c>
      <c r="B23" s="7" t="s">
        <v>154</v>
      </c>
      <c r="C23" s="7" t="s">
        <v>8</v>
      </c>
      <c r="D23" s="7" t="s">
        <v>9</v>
      </c>
      <c r="E23" s="7" t="s">
        <v>10</v>
      </c>
      <c r="F23" s="7" t="s">
        <v>8</v>
      </c>
      <c r="G23" s="7">
        <v>53202</v>
      </c>
      <c r="H23" s="7" t="s">
        <v>154</v>
      </c>
      <c r="I23" s="7" t="s">
        <v>11</v>
      </c>
      <c r="J23" s="7" t="s">
        <v>9</v>
      </c>
      <c r="K23" s="7"/>
      <c r="L23" s="7"/>
      <c r="M23" s="7"/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</row>
    <row r="24" spans="1:35" x14ac:dyDescent="0.3">
      <c r="A24" s="28" t="str">
        <f t="shared" si="0"/>
        <v>53201</v>
      </c>
      <c r="B24" s="7" t="s">
        <v>38</v>
      </c>
      <c r="C24" s="7" t="s">
        <v>8</v>
      </c>
      <c r="D24" s="7" t="s">
        <v>9</v>
      </c>
      <c r="E24" s="7" t="s">
        <v>10</v>
      </c>
      <c r="F24" s="7" t="s">
        <v>8</v>
      </c>
      <c r="G24" s="7">
        <v>53208</v>
      </c>
      <c r="H24" s="7" t="s">
        <v>152</v>
      </c>
      <c r="I24" s="7" t="s">
        <v>11</v>
      </c>
      <c r="J24" s="7" t="s">
        <v>9</v>
      </c>
      <c r="K24" s="7">
        <v>399.99</v>
      </c>
      <c r="L24" s="7">
        <v>0</v>
      </c>
      <c r="M24" s="7">
        <v>0</v>
      </c>
      <c r="N24" s="7">
        <v>139.97999999999999</v>
      </c>
      <c r="O24" s="7">
        <v>0</v>
      </c>
      <c r="P24" s="7">
        <v>0</v>
      </c>
      <c r="Q24" s="7">
        <v>0</v>
      </c>
      <c r="R24" s="7">
        <v>6314.24</v>
      </c>
      <c r="S24" s="7">
        <v>0</v>
      </c>
      <c r="T24" s="7">
        <v>0</v>
      </c>
      <c r="U24" s="7">
        <v>609.99</v>
      </c>
      <c r="V24" s="7">
        <v>10156.6</v>
      </c>
      <c r="X24" s="6">
        <f t="shared" ref="X24:X48" si="2">SUM(K24)</f>
        <v>399.99</v>
      </c>
      <c r="Y24" s="6">
        <f>SUM($K24:L24)</f>
        <v>399.99</v>
      </c>
      <c r="Z24" s="6">
        <f>SUM($K24:M24)</f>
        <v>399.99</v>
      </c>
      <c r="AA24" s="6">
        <f>SUM($K24:N24)</f>
        <v>539.97</v>
      </c>
      <c r="AB24" s="6">
        <f>SUM($K24:O24)</f>
        <v>539.97</v>
      </c>
      <c r="AC24" s="6">
        <f>SUM($K24:P24)</f>
        <v>539.97</v>
      </c>
      <c r="AD24" s="6">
        <f>SUM($K24:Q24)</f>
        <v>539.97</v>
      </c>
      <c r="AE24" s="6">
        <f>SUM($K24:R24)</f>
        <v>6854.21</v>
      </c>
      <c r="AF24" s="6">
        <f>SUM($K24:S24)</f>
        <v>6854.21</v>
      </c>
      <c r="AG24" s="6">
        <f>SUM($K24:T24)</f>
        <v>6854.21</v>
      </c>
      <c r="AH24" s="6">
        <f>SUM($K24:U24)</f>
        <v>7464.2</v>
      </c>
      <c r="AI24" s="6">
        <f>SUM($K24:V24)</f>
        <v>17620.8</v>
      </c>
    </row>
    <row r="25" spans="1:35" x14ac:dyDescent="0.3">
      <c r="A25" s="28" t="str">
        <f t="shared" si="0"/>
        <v>53219</v>
      </c>
      <c r="B25" s="28" t="s">
        <v>150</v>
      </c>
      <c r="C25" s="28" t="s">
        <v>8</v>
      </c>
      <c r="D25" s="28" t="s">
        <v>9</v>
      </c>
      <c r="E25" s="28" t="s">
        <v>10</v>
      </c>
      <c r="F25" s="7" t="s">
        <v>8</v>
      </c>
      <c r="G25" s="28" t="s">
        <v>151</v>
      </c>
      <c r="H25" s="28" t="s">
        <v>150</v>
      </c>
      <c r="I25" s="28" t="s">
        <v>11</v>
      </c>
      <c r="J25" s="28" t="s">
        <v>9</v>
      </c>
      <c r="K25" s="7">
        <v>0</v>
      </c>
      <c r="L25" s="7">
        <v>0</v>
      </c>
      <c r="M25" s="7">
        <v>0</v>
      </c>
      <c r="N25" s="7">
        <v>696.45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1100</v>
      </c>
      <c r="V25" s="7">
        <v>0</v>
      </c>
      <c r="X25" s="6">
        <f t="shared" si="2"/>
        <v>0</v>
      </c>
      <c r="Y25" s="6">
        <f>SUM($K25:L25)</f>
        <v>0</v>
      </c>
      <c r="Z25" s="6">
        <f>SUM($K25:M25)</f>
        <v>0</v>
      </c>
      <c r="AA25" s="6">
        <f>SUM($K25:N25)</f>
        <v>696.45</v>
      </c>
      <c r="AB25" s="6">
        <f>SUM($K25:O25)</f>
        <v>696.45</v>
      </c>
      <c r="AC25" s="6">
        <f>SUM($K25:P25)</f>
        <v>696.45</v>
      </c>
      <c r="AD25" s="6">
        <f>SUM($K25:Q25)</f>
        <v>696.45</v>
      </c>
      <c r="AE25" s="6">
        <f>SUM($K25:R25)</f>
        <v>696.45</v>
      </c>
      <c r="AF25" s="6">
        <f>SUM($K25:S25)</f>
        <v>696.45</v>
      </c>
      <c r="AG25" s="6">
        <f>SUM($K25:T25)</f>
        <v>696.45</v>
      </c>
      <c r="AH25" s="6">
        <f>SUM($K25:U25)</f>
        <v>1796.45</v>
      </c>
      <c r="AI25" s="6">
        <f>SUM($K25:V25)</f>
        <v>1796.45</v>
      </c>
    </row>
    <row r="26" spans="1:35" x14ac:dyDescent="0.3">
      <c r="A26" s="28" t="str">
        <f t="shared" si="0"/>
        <v>53233</v>
      </c>
      <c r="B26" s="7" t="s">
        <v>103</v>
      </c>
      <c r="C26" s="7" t="s">
        <v>8</v>
      </c>
      <c r="D26" s="7" t="s">
        <v>9</v>
      </c>
      <c r="E26" s="7" t="s">
        <v>10</v>
      </c>
      <c r="F26" s="7" t="s">
        <v>8</v>
      </c>
      <c r="G26" s="7" t="s">
        <v>104</v>
      </c>
      <c r="H26" s="7" t="s">
        <v>103</v>
      </c>
      <c r="I26" s="7" t="s">
        <v>11</v>
      </c>
      <c r="J26" s="7" t="s">
        <v>9</v>
      </c>
      <c r="K26" s="7">
        <v>321.14999999999998</v>
      </c>
      <c r="L26" s="7">
        <v>7692.27</v>
      </c>
      <c r="M26" s="7">
        <v>4199.25</v>
      </c>
      <c r="N26" s="7">
        <v>1176.67</v>
      </c>
      <c r="O26" s="7">
        <v>54.18</v>
      </c>
      <c r="P26" s="7">
        <v>1204</v>
      </c>
      <c r="Q26" s="7">
        <v>602.04999999999995</v>
      </c>
      <c r="R26" s="7">
        <v>1760.44</v>
      </c>
      <c r="S26" s="7">
        <v>740.22</v>
      </c>
      <c r="T26" s="7">
        <v>543.41999999999996</v>
      </c>
      <c r="U26" s="7">
        <v>730.57</v>
      </c>
      <c r="V26" s="7">
        <v>486.31</v>
      </c>
      <c r="X26" s="6">
        <f t="shared" si="2"/>
        <v>321.14999999999998</v>
      </c>
      <c r="Y26" s="6">
        <f>SUM($K26:L26)</f>
        <v>8013.42</v>
      </c>
      <c r="Z26" s="6">
        <f>SUM($K26:M26)</f>
        <v>12212.67</v>
      </c>
      <c r="AA26" s="6">
        <f>SUM($K26:N26)</f>
        <v>13389.34</v>
      </c>
      <c r="AB26" s="6">
        <f>SUM($K26:O26)</f>
        <v>13443.52</v>
      </c>
      <c r="AC26" s="6">
        <f>SUM($K26:P26)</f>
        <v>14647.52</v>
      </c>
      <c r="AD26" s="6">
        <f>SUM($K26:Q26)</f>
        <v>15249.57</v>
      </c>
      <c r="AE26" s="6">
        <f>SUM($K26:R26)</f>
        <v>17010.009999999998</v>
      </c>
      <c r="AF26" s="6">
        <f>SUM($K26:S26)</f>
        <v>17750.23</v>
      </c>
      <c r="AG26" s="6">
        <f>SUM($K26:T26)</f>
        <v>18293.649999999998</v>
      </c>
      <c r="AH26" s="6">
        <f>SUM($K26:U26)</f>
        <v>19024.219999999998</v>
      </c>
      <c r="AI26" s="6">
        <f>SUM($K26:V26)</f>
        <v>19510.53</v>
      </c>
    </row>
    <row r="27" spans="1:35" x14ac:dyDescent="0.3">
      <c r="A27" s="28">
        <v>53241</v>
      </c>
      <c r="B27" s="7" t="s">
        <v>155</v>
      </c>
      <c r="C27" s="7" t="s">
        <v>8</v>
      </c>
      <c r="D27" s="7" t="s">
        <v>9</v>
      </c>
      <c r="E27" s="7" t="s">
        <v>10</v>
      </c>
      <c r="F27" s="7" t="s">
        <v>8</v>
      </c>
      <c r="G27" s="7">
        <v>53241</v>
      </c>
      <c r="H27" s="7" t="s">
        <v>155</v>
      </c>
      <c r="I27" s="7" t="s">
        <v>11</v>
      </c>
      <c r="J27" s="7" t="s">
        <v>9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X27" s="6">
        <f t="shared" si="2"/>
        <v>0</v>
      </c>
      <c r="Y27" s="6">
        <f>SUM($K27:L27)</f>
        <v>0</v>
      </c>
      <c r="Z27" s="6">
        <f>SUM($K27:M27)</f>
        <v>0</v>
      </c>
      <c r="AA27" s="6">
        <f>SUM($K27:N27)</f>
        <v>0</v>
      </c>
      <c r="AB27" s="6">
        <f>SUM($K27:O27)</f>
        <v>0</v>
      </c>
      <c r="AC27" s="6">
        <f>SUM($K27:P27)</f>
        <v>0</v>
      </c>
      <c r="AD27" s="6">
        <f>SUM($K27:Q27)</f>
        <v>0</v>
      </c>
      <c r="AE27" s="6">
        <f>SUM($K27:R27)</f>
        <v>0</v>
      </c>
      <c r="AF27" s="6">
        <f>SUM($K27:S27)</f>
        <v>0</v>
      </c>
      <c r="AG27" s="6">
        <f>SUM($K27:T27)</f>
        <v>0</v>
      </c>
      <c r="AH27" s="6">
        <f>SUM($K27:U27)</f>
        <v>0</v>
      </c>
      <c r="AI27" s="6">
        <f>SUM($K27:V27)</f>
        <v>0</v>
      </c>
    </row>
    <row r="28" spans="1:35" x14ac:dyDescent="0.3">
      <c r="A28" s="28" t="str">
        <f t="shared" si="0"/>
        <v>53243</v>
      </c>
      <c r="B28" s="7" t="s">
        <v>105</v>
      </c>
      <c r="C28" s="7" t="s">
        <v>8</v>
      </c>
      <c r="D28" s="7" t="s">
        <v>9</v>
      </c>
      <c r="E28" s="7" t="s">
        <v>10</v>
      </c>
      <c r="F28" s="7" t="s">
        <v>8</v>
      </c>
      <c r="G28" s="7" t="s">
        <v>106</v>
      </c>
      <c r="H28" s="7" t="s">
        <v>105</v>
      </c>
      <c r="I28" s="7" t="s">
        <v>11</v>
      </c>
      <c r="J28" s="7" t="s">
        <v>9</v>
      </c>
      <c r="K28" s="7">
        <v>87783.3</v>
      </c>
      <c r="L28" s="7">
        <v>1336.82</v>
      </c>
      <c r="M28" s="7">
        <v>245</v>
      </c>
      <c r="N28" s="7">
        <v>325.89999999999998</v>
      </c>
      <c r="O28" s="7">
        <v>0</v>
      </c>
      <c r="P28" s="7">
        <v>0</v>
      </c>
      <c r="Q28" s="7">
        <v>-2481.62</v>
      </c>
      <c r="R28" s="7">
        <v>0</v>
      </c>
      <c r="S28" s="7">
        <v>0</v>
      </c>
      <c r="T28" s="7">
        <v>295.5</v>
      </c>
      <c r="U28" s="7">
        <v>261.44</v>
      </c>
      <c r="V28" s="7">
        <v>5801.86</v>
      </c>
      <c r="X28" s="6">
        <f t="shared" si="2"/>
        <v>87783.3</v>
      </c>
      <c r="Y28" s="6">
        <f>SUM($K28:L28)</f>
        <v>89120.12000000001</v>
      </c>
      <c r="Z28" s="6">
        <f>SUM($K28:M28)</f>
        <v>89365.12000000001</v>
      </c>
      <c r="AA28" s="6">
        <f>SUM($K28:N28)</f>
        <v>89691.02</v>
      </c>
      <c r="AB28" s="6">
        <f>SUM($K28:O28)</f>
        <v>89691.02</v>
      </c>
      <c r="AC28" s="6">
        <f>SUM($K28:P28)</f>
        <v>89691.02</v>
      </c>
      <c r="AD28" s="6">
        <f>SUM($K28:Q28)</f>
        <v>87209.400000000009</v>
      </c>
      <c r="AE28" s="6">
        <f>SUM($K28:R28)</f>
        <v>87209.400000000009</v>
      </c>
      <c r="AF28" s="6">
        <f>SUM($K28:S28)</f>
        <v>87209.400000000009</v>
      </c>
      <c r="AG28" s="6">
        <f>SUM($K28:T28)</f>
        <v>87504.900000000009</v>
      </c>
      <c r="AH28" s="6">
        <f>SUM($K28:U28)</f>
        <v>87766.340000000011</v>
      </c>
      <c r="AI28" s="6">
        <f>SUM($K28:V28)</f>
        <v>93568.200000000012</v>
      </c>
    </row>
    <row r="29" spans="1:35" x14ac:dyDescent="0.3">
      <c r="A29" s="28" t="str">
        <f t="shared" si="0"/>
        <v>53245</v>
      </c>
      <c r="B29" s="7" t="s">
        <v>107</v>
      </c>
      <c r="C29" s="7" t="s">
        <v>8</v>
      </c>
      <c r="D29" s="7" t="s">
        <v>9</v>
      </c>
      <c r="E29" s="7" t="s">
        <v>10</v>
      </c>
      <c r="F29" s="7" t="s">
        <v>8</v>
      </c>
      <c r="G29" s="7" t="s">
        <v>108</v>
      </c>
      <c r="H29" s="7" t="s">
        <v>107</v>
      </c>
      <c r="I29" s="7" t="s">
        <v>11</v>
      </c>
      <c r="J29" s="7" t="s">
        <v>9</v>
      </c>
      <c r="K29" s="7">
        <v>3297.13</v>
      </c>
      <c r="L29" s="7">
        <v>5978.03</v>
      </c>
      <c r="M29" s="7">
        <v>6520.15</v>
      </c>
      <c r="N29" s="7">
        <v>2311.59</v>
      </c>
      <c r="O29" s="7">
        <v>106.35</v>
      </c>
      <c r="P29" s="7">
        <v>3529.14</v>
      </c>
      <c r="Q29" s="7">
        <v>777.65</v>
      </c>
      <c r="R29" s="7">
        <v>87.39</v>
      </c>
      <c r="S29" s="7">
        <v>1490.75</v>
      </c>
      <c r="T29" s="7">
        <v>4185.28</v>
      </c>
      <c r="U29" s="7">
        <v>1149.58</v>
      </c>
      <c r="V29" s="7">
        <v>7262.87</v>
      </c>
      <c r="X29" s="6">
        <f t="shared" si="2"/>
        <v>3297.13</v>
      </c>
      <c r="Y29" s="6">
        <f>SUM($K29:L29)</f>
        <v>9275.16</v>
      </c>
      <c r="Z29" s="6">
        <f>SUM($K29:M29)</f>
        <v>15795.31</v>
      </c>
      <c r="AA29" s="6">
        <f>SUM($K29:N29)</f>
        <v>18106.900000000001</v>
      </c>
      <c r="AB29" s="6">
        <f>SUM($K29:O29)</f>
        <v>18213.25</v>
      </c>
      <c r="AC29" s="6">
        <f>SUM($K29:P29)</f>
        <v>21742.39</v>
      </c>
      <c r="AD29" s="6">
        <f>SUM($K29:Q29)</f>
        <v>22520.04</v>
      </c>
      <c r="AE29" s="6">
        <f>SUM($K29:R29)</f>
        <v>22607.43</v>
      </c>
      <c r="AF29" s="6">
        <f>SUM($K29:S29)</f>
        <v>24098.18</v>
      </c>
      <c r="AG29" s="6">
        <f>SUM($K29:T29)</f>
        <v>28283.46</v>
      </c>
      <c r="AH29" s="6">
        <f>SUM($K29:U29)</f>
        <v>29433.040000000001</v>
      </c>
      <c r="AI29" s="6">
        <f>SUM($K29:V29)</f>
        <v>36695.910000000003</v>
      </c>
    </row>
    <row r="30" spans="1:35" x14ac:dyDescent="0.3">
      <c r="A30" s="28" t="str">
        <f t="shared" si="0"/>
        <v>53501</v>
      </c>
      <c r="B30" s="7" t="s">
        <v>109</v>
      </c>
      <c r="C30" s="7" t="s">
        <v>8</v>
      </c>
      <c r="D30" s="7" t="s">
        <v>9</v>
      </c>
      <c r="E30" s="7" t="s">
        <v>10</v>
      </c>
      <c r="F30" s="7" t="s">
        <v>8</v>
      </c>
      <c r="G30" s="7" t="s">
        <v>110</v>
      </c>
      <c r="H30" s="7" t="s">
        <v>109</v>
      </c>
      <c r="I30" s="7" t="s">
        <v>11</v>
      </c>
      <c r="J30" s="7" t="s">
        <v>9</v>
      </c>
      <c r="K30" s="7">
        <v>0</v>
      </c>
      <c r="L30" s="7">
        <v>4113.5</v>
      </c>
      <c r="M30" s="7">
        <v>3830.73</v>
      </c>
      <c r="N30" s="7">
        <v>3616.86</v>
      </c>
      <c r="O30" s="7">
        <v>2581.86</v>
      </c>
      <c r="P30" s="7">
        <v>1761.12</v>
      </c>
      <c r="Q30" s="7">
        <v>386.91</v>
      </c>
      <c r="R30" s="7">
        <v>0</v>
      </c>
      <c r="S30" s="7">
        <v>0</v>
      </c>
      <c r="T30" s="7">
        <v>587.97</v>
      </c>
      <c r="U30" s="7">
        <v>2174.67</v>
      </c>
      <c r="V30" s="7">
        <v>6602.1</v>
      </c>
      <c r="X30" s="6">
        <f t="shared" si="2"/>
        <v>0</v>
      </c>
      <c r="Y30" s="6">
        <f>SUM($K30:L30)</f>
        <v>4113.5</v>
      </c>
      <c r="Z30" s="6">
        <f>SUM($K30:M30)</f>
        <v>7944.23</v>
      </c>
      <c r="AA30" s="6">
        <f>SUM($K30:N30)</f>
        <v>11561.09</v>
      </c>
      <c r="AB30" s="6">
        <f>SUM($K30:O30)</f>
        <v>14142.95</v>
      </c>
      <c r="AC30" s="6">
        <f>SUM($K30:P30)</f>
        <v>15904.07</v>
      </c>
      <c r="AD30" s="6">
        <f>SUM($K30:Q30)</f>
        <v>16290.98</v>
      </c>
      <c r="AE30" s="6">
        <f>SUM($K30:R30)</f>
        <v>16290.98</v>
      </c>
      <c r="AF30" s="6">
        <f>SUM($K30:S30)</f>
        <v>16290.98</v>
      </c>
      <c r="AG30" s="6">
        <f>SUM($K30:T30)</f>
        <v>16878.95</v>
      </c>
      <c r="AH30" s="6">
        <f>SUM($K30:U30)</f>
        <v>19053.620000000003</v>
      </c>
      <c r="AI30" s="6">
        <f>SUM($K30:V30)</f>
        <v>25655.72</v>
      </c>
    </row>
    <row r="31" spans="1:35" x14ac:dyDescent="0.3">
      <c r="A31" s="28" t="str">
        <f t="shared" si="0"/>
        <v>53510</v>
      </c>
      <c r="B31" s="7" t="s">
        <v>111</v>
      </c>
      <c r="C31" s="7" t="s">
        <v>8</v>
      </c>
      <c r="D31" s="7" t="s">
        <v>9</v>
      </c>
      <c r="E31" s="7" t="s">
        <v>10</v>
      </c>
      <c r="F31" s="7" t="s">
        <v>8</v>
      </c>
      <c r="G31" s="7" t="s">
        <v>112</v>
      </c>
      <c r="H31" s="7" t="s">
        <v>111</v>
      </c>
      <c r="I31" s="7" t="s">
        <v>11</v>
      </c>
      <c r="J31" s="7" t="s">
        <v>9</v>
      </c>
      <c r="K31" s="7">
        <v>65309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68064.5</v>
      </c>
      <c r="T31" s="7">
        <v>0</v>
      </c>
      <c r="U31" s="7">
        <v>0</v>
      </c>
      <c r="V31" s="7">
        <v>0</v>
      </c>
      <c r="X31" s="6">
        <f t="shared" si="2"/>
        <v>65309</v>
      </c>
      <c r="Y31" s="6">
        <f>SUM($K31:L31)</f>
        <v>65309</v>
      </c>
      <c r="Z31" s="6">
        <f>SUM($K31:M31)</f>
        <v>65309</v>
      </c>
      <c r="AA31" s="6">
        <f>SUM($K31:N31)</f>
        <v>65309</v>
      </c>
      <c r="AB31" s="6">
        <f>SUM($K31:O31)</f>
        <v>65309</v>
      </c>
      <c r="AC31" s="6">
        <f>SUM($K31:P31)</f>
        <v>65309</v>
      </c>
      <c r="AD31" s="6">
        <f>SUM($K31:Q31)</f>
        <v>65309</v>
      </c>
      <c r="AE31" s="6">
        <f>SUM($K31:R31)</f>
        <v>65309</v>
      </c>
      <c r="AF31" s="6">
        <f>SUM($K31:S31)</f>
        <v>133373.5</v>
      </c>
      <c r="AG31" s="6">
        <f>SUM($K31:T31)</f>
        <v>133373.5</v>
      </c>
      <c r="AH31" s="6">
        <f>SUM($K31:U31)</f>
        <v>133373.5</v>
      </c>
      <c r="AI31" s="6">
        <f>SUM($K31:V31)</f>
        <v>133373.5</v>
      </c>
    </row>
    <row r="32" spans="1:35" x14ac:dyDescent="0.3">
      <c r="A32" s="28" t="str">
        <f t="shared" si="0"/>
        <v>53603</v>
      </c>
      <c r="B32" s="7" t="s">
        <v>113</v>
      </c>
      <c r="C32" s="7" t="s">
        <v>8</v>
      </c>
      <c r="D32" s="7" t="s">
        <v>9</v>
      </c>
      <c r="E32" s="7" t="s">
        <v>10</v>
      </c>
      <c r="F32" s="7" t="s">
        <v>8</v>
      </c>
      <c r="G32" s="7" t="s">
        <v>114</v>
      </c>
      <c r="H32" s="7" t="s">
        <v>113</v>
      </c>
      <c r="I32" s="7" t="s">
        <v>11</v>
      </c>
      <c r="J32" s="7" t="s">
        <v>9</v>
      </c>
      <c r="K32" s="7">
        <v>0</v>
      </c>
      <c r="L32" s="7">
        <v>52740.800000000003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X32" s="6">
        <f t="shared" si="2"/>
        <v>0</v>
      </c>
      <c r="Y32" s="6">
        <f>SUM($K32:L32)</f>
        <v>52740.800000000003</v>
      </c>
      <c r="Z32" s="6">
        <f>SUM($K32:M32)</f>
        <v>52740.800000000003</v>
      </c>
      <c r="AA32" s="6">
        <f>SUM($K32:N32)</f>
        <v>52740.800000000003</v>
      </c>
      <c r="AB32" s="6">
        <f>SUM($K32:O32)</f>
        <v>52740.800000000003</v>
      </c>
      <c r="AC32" s="6">
        <f>SUM($K32:P32)</f>
        <v>52740.800000000003</v>
      </c>
      <c r="AD32" s="6">
        <f>SUM($K32:Q32)</f>
        <v>52740.800000000003</v>
      </c>
      <c r="AE32" s="6">
        <f>SUM($K32:R32)</f>
        <v>52740.800000000003</v>
      </c>
      <c r="AF32" s="6">
        <f>SUM($K32:S32)</f>
        <v>52740.800000000003</v>
      </c>
      <c r="AG32" s="6">
        <f>SUM($K32:T32)</f>
        <v>52740.800000000003</v>
      </c>
      <c r="AH32" s="6">
        <f>SUM($K32:U32)</f>
        <v>52740.800000000003</v>
      </c>
      <c r="AI32" s="6">
        <f>SUM($K32:V32)</f>
        <v>52740.800000000003</v>
      </c>
    </row>
    <row r="33" spans="1:35" x14ac:dyDescent="0.3">
      <c r="A33" s="28" t="str">
        <f t="shared" si="0"/>
        <v>53730</v>
      </c>
      <c r="B33" s="7" t="s">
        <v>115</v>
      </c>
      <c r="C33" s="7" t="s">
        <v>8</v>
      </c>
      <c r="D33" s="7" t="s">
        <v>9</v>
      </c>
      <c r="E33" s="7" t="s">
        <v>10</v>
      </c>
      <c r="F33" s="7" t="s">
        <v>8</v>
      </c>
      <c r="G33" s="7" t="s">
        <v>116</v>
      </c>
      <c r="H33" s="7" t="s">
        <v>115</v>
      </c>
      <c r="I33" s="7" t="s">
        <v>11</v>
      </c>
      <c r="J33" s="7" t="s">
        <v>9</v>
      </c>
      <c r="K33" s="7">
        <v>28044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X33" s="6">
        <f t="shared" si="2"/>
        <v>28044</v>
      </c>
      <c r="Y33" s="6">
        <f>SUM($K33:L33)</f>
        <v>28044</v>
      </c>
      <c r="Z33" s="6">
        <f>SUM($K33:M33)</f>
        <v>28044</v>
      </c>
      <c r="AA33" s="6">
        <f>SUM($K33:N33)</f>
        <v>28044</v>
      </c>
      <c r="AB33" s="6">
        <f>SUM($K33:O33)</f>
        <v>28044</v>
      </c>
      <c r="AC33" s="6">
        <f>SUM($K33:P33)</f>
        <v>28044</v>
      </c>
      <c r="AD33" s="6">
        <f>SUM($K33:Q33)</f>
        <v>28044</v>
      </c>
      <c r="AE33" s="6">
        <f>SUM($K33:R33)</f>
        <v>28044</v>
      </c>
      <c r="AF33" s="6">
        <f>SUM($K33:S33)</f>
        <v>28044</v>
      </c>
      <c r="AG33" s="6">
        <f>SUM($K33:T33)</f>
        <v>28044</v>
      </c>
      <c r="AH33" s="6">
        <f>SUM($K33:U33)</f>
        <v>28044</v>
      </c>
      <c r="AI33" s="6">
        <f>SUM($K33:V33)</f>
        <v>28044</v>
      </c>
    </row>
    <row r="34" spans="1:35" x14ac:dyDescent="0.3">
      <c r="A34" s="28" t="str">
        <f t="shared" si="0"/>
        <v>53813</v>
      </c>
      <c r="B34" s="7" t="s">
        <v>40</v>
      </c>
      <c r="C34" s="7" t="s">
        <v>8</v>
      </c>
      <c r="D34" s="7" t="s">
        <v>9</v>
      </c>
      <c r="E34" s="7" t="s">
        <v>10</v>
      </c>
      <c r="F34" s="7" t="s">
        <v>8</v>
      </c>
      <c r="G34" s="7" t="s">
        <v>41</v>
      </c>
      <c r="H34" s="7" t="s">
        <v>40</v>
      </c>
      <c r="I34" s="7" t="s">
        <v>11</v>
      </c>
      <c r="J34" s="7" t="s">
        <v>9</v>
      </c>
      <c r="K34" s="7">
        <v>0</v>
      </c>
      <c r="L34" s="7">
        <v>1012.5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6058.06</v>
      </c>
      <c r="U34" s="7">
        <v>0</v>
      </c>
      <c r="V34" s="7">
        <v>0</v>
      </c>
      <c r="X34" s="6">
        <f t="shared" si="2"/>
        <v>0</v>
      </c>
      <c r="Y34" s="6">
        <f>SUM($K34:L34)</f>
        <v>1012.5</v>
      </c>
      <c r="Z34" s="6">
        <f>SUM($K34:M34)</f>
        <v>1012.5</v>
      </c>
      <c r="AA34" s="6">
        <f>SUM($K34:N34)</f>
        <v>1012.5</v>
      </c>
      <c r="AB34" s="6">
        <f>SUM($K34:O34)</f>
        <v>1012.5</v>
      </c>
      <c r="AC34" s="6">
        <f>SUM($K34:P34)</f>
        <v>1012.5</v>
      </c>
      <c r="AD34" s="6">
        <f>SUM($K34:Q34)</f>
        <v>1012.5</v>
      </c>
      <c r="AE34" s="6">
        <f>SUM($K34:R34)</f>
        <v>1012.5</v>
      </c>
      <c r="AF34" s="6">
        <f>SUM($K34:S34)</f>
        <v>1012.5</v>
      </c>
      <c r="AG34" s="6">
        <f>SUM($K34:T34)</f>
        <v>7070.56</v>
      </c>
      <c r="AH34" s="6">
        <f>SUM($K34:U34)</f>
        <v>7070.56</v>
      </c>
      <c r="AI34" s="6">
        <f>SUM($K34:V34)</f>
        <v>7070.56</v>
      </c>
    </row>
    <row r="35" spans="1:35" x14ac:dyDescent="0.3">
      <c r="A35" s="28" t="str">
        <f t="shared" si="0"/>
        <v>53823</v>
      </c>
      <c r="B35" s="7" t="s">
        <v>117</v>
      </c>
      <c r="C35" s="7" t="s">
        <v>8</v>
      </c>
      <c r="D35" s="7" t="s">
        <v>9</v>
      </c>
      <c r="E35" s="7" t="s">
        <v>10</v>
      </c>
      <c r="F35" s="7" t="s">
        <v>8</v>
      </c>
      <c r="G35" s="7" t="s">
        <v>118</v>
      </c>
      <c r="H35" s="7" t="s">
        <v>117</v>
      </c>
      <c r="I35" s="7" t="s">
        <v>11</v>
      </c>
      <c r="J35" s="7" t="s">
        <v>9</v>
      </c>
      <c r="K35" s="7">
        <v>0</v>
      </c>
      <c r="L35" s="7">
        <v>0</v>
      </c>
      <c r="M35" s="7">
        <v>945</v>
      </c>
      <c r="N35" s="7">
        <v>472.5</v>
      </c>
      <c r="O35" s="7">
        <v>0</v>
      </c>
      <c r="P35" s="7">
        <v>945</v>
      </c>
      <c r="Q35" s="7">
        <v>472.5</v>
      </c>
      <c r="R35" s="7">
        <v>0</v>
      </c>
      <c r="S35" s="7">
        <v>945</v>
      </c>
      <c r="T35" s="7">
        <v>472.5</v>
      </c>
      <c r="U35" s="7">
        <v>472.5</v>
      </c>
      <c r="V35" s="7">
        <v>945</v>
      </c>
      <c r="X35" s="6">
        <f t="shared" si="2"/>
        <v>0</v>
      </c>
      <c r="Y35" s="6">
        <f>SUM($K35:L35)</f>
        <v>0</v>
      </c>
      <c r="Z35" s="6">
        <f>SUM($K35:M35)</f>
        <v>945</v>
      </c>
      <c r="AA35" s="6">
        <f>SUM($K35:N35)</f>
        <v>1417.5</v>
      </c>
      <c r="AB35" s="6">
        <f>SUM($K35:O35)</f>
        <v>1417.5</v>
      </c>
      <c r="AC35" s="6">
        <f>SUM($K35:P35)</f>
        <v>2362.5</v>
      </c>
      <c r="AD35" s="6">
        <f>SUM($K35:Q35)</f>
        <v>2835</v>
      </c>
      <c r="AE35" s="6">
        <f>SUM($K35:R35)</f>
        <v>2835</v>
      </c>
      <c r="AF35" s="6">
        <f>SUM($K35:S35)</f>
        <v>3780</v>
      </c>
      <c r="AG35" s="6">
        <f>SUM($K35:T35)</f>
        <v>4252.5</v>
      </c>
      <c r="AH35" s="6">
        <f>SUM($K35:U35)</f>
        <v>4725</v>
      </c>
      <c r="AI35" s="6">
        <f>SUM($K35:V35)</f>
        <v>5670</v>
      </c>
    </row>
    <row r="36" spans="1:35" x14ac:dyDescent="0.3">
      <c r="A36" s="28" t="str">
        <f t="shared" si="0"/>
        <v>53902</v>
      </c>
      <c r="B36" s="7" t="s">
        <v>42</v>
      </c>
      <c r="C36" s="7" t="s">
        <v>8</v>
      </c>
      <c r="D36" s="7" t="s">
        <v>9</v>
      </c>
      <c r="E36" s="7" t="s">
        <v>10</v>
      </c>
      <c r="F36" s="7" t="s">
        <v>8</v>
      </c>
      <c r="G36" s="7" t="s">
        <v>43</v>
      </c>
      <c r="H36" s="7" t="s">
        <v>42</v>
      </c>
      <c r="I36" s="7" t="s">
        <v>11</v>
      </c>
      <c r="J36" s="7" t="s">
        <v>9</v>
      </c>
      <c r="K36" s="7">
        <v>20.38</v>
      </c>
      <c r="L36" s="7">
        <v>125.69</v>
      </c>
      <c r="M36" s="7">
        <v>142.21</v>
      </c>
      <c r="N36" s="7">
        <v>142.38999999999999</v>
      </c>
      <c r="O36" s="7">
        <v>142.71</v>
      </c>
      <c r="P36" s="7">
        <v>163.53</v>
      </c>
      <c r="Q36" s="7">
        <v>142.59</v>
      </c>
      <c r="R36" s="7">
        <v>142.91999999999999</v>
      </c>
      <c r="S36" s="7">
        <v>20.05</v>
      </c>
      <c r="T36" s="7">
        <v>142.57</v>
      </c>
      <c r="U36" s="7">
        <v>145.93</v>
      </c>
      <c r="V36" s="7">
        <v>264.73</v>
      </c>
      <c r="X36" s="6">
        <f t="shared" si="2"/>
        <v>20.38</v>
      </c>
      <c r="Y36" s="6">
        <f>SUM($K36:L36)</f>
        <v>146.07</v>
      </c>
      <c r="Z36" s="6">
        <f>SUM($K36:M36)</f>
        <v>288.27999999999997</v>
      </c>
      <c r="AA36" s="6">
        <f>SUM($K36:N36)</f>
        <v>430.66999999999996</v>
      </c>
      <c r="AB36" s="6">
        <f>SUM($K36:O36)</f>
        <v>573.38</v>
      </c>
      <c r="AC36" s="6">
        <f>SUM($K36:P36)</f>
        <v>736.91</v>
      </c>
      <c r="AD36" s="6">
        <f>SUM($K36:Q36)</f>
        <v>879.5</v>
      </c>
      <c r="AE36" s="6">
        <f>SUM($K36:R36)</f>
        <v>1022.42</v>
      </c>
      <c r="AF36" s="6">
        <f>SUM($K36:S36)</f>
        <v>1042.47</v>
      </c>
      <c r="AG36" s="6">
        <f>SUM($K36:T36)</f>
        <v>1185.04</v>
      </c>
      <c r="AH36" s="6">
        <f>SUM($K36:U36)</f>
        <v>1330.97</v>
      </c>
      <c r="AI36" s="6">
        <f>SUM($K36:V36)</f>
        <v>1595.7</v>
      </c>
    </row>
    <row r="37" spans="1:35" x14ac:dyDescent="0.3">
      <c r="A37" s="28" t="str">
        <f t="shared" si="0"/>
        <v>53917</v>
      </c>
      <c r="B37" s="7" t="s">
        <v>119</v>
      </c>
      <c r="C37" s="7" t="s">
        <v>8</v>
      </c>
      <c r="D37" s="7" t="s">
        <v>9</v>
      </c>
      <c r="E37" s="7" t="s">
        <v>10</v>
      </c>
      <c r="F37" s="7" t="s">
        <v>8</v>
      </c>
      <c r="G37" s="7" t="s">
        <v>120</v>
      </c>
      <c r="H37" s="7" t="s">
        <v>119</v>
      </c>
      <c r="I37" s="7" t="s">
        <v>11</v>
      </c>
      <c r="J37" s="7" t="s">
        <v>9</v>
      </c>
      <c r="K37" s="7">
        <v>757.28</v>
      </c>
      <c r="L37" s="7">
        <v>0</v>
      </c>
      <c r="M37" s="7">
        <v>0</v>
      </c>
      <c r="N37" s="7">
        <v>2153.1</v>
      </c>
      <c r="O37" s="7">
        <v>0</v>
      </c>
      <c r="P37" s="7">
        <v>2643.2</v>
      </c>
      <c r="Q37" s="7">
        <v>0</v>
      </c>
      <c r="R37" s="7">
        <v>0</v>
      </c>
      <c r="S37" s="7">
        <v>1248.3</v>
      </c>
      <c r="T37" s="7">
        <v>0</v>
      </c>
      <c r="U37" s="7">
        <v>0</v>
      </c>
      <c r="V37" s="7">
        <v>833.6</v>
      </c>
      <c r="X37" s="6">
        <f t="shared" si="2"/>
        <v>757.28</v>
      </c>
      <c r="Y37" s="6">
        <f>SUM($K37:L37)</f>
        <v>757.28</v>
      </c>
      <c r="Z37" s="6">
        <f>SUM($K37:M37)</f>
        <v>757.28</v>
      </c>
      <c r="AA37" s="6">
        <f>SUM($K37:N37)</f>
        <v>2910.38</v>
      </c>
      <c r="AB37" s="6">
        <f>SUM($K37:O37)</f>
        <v>2910.38</v>
      </c>
      <c r="AC37" s="6">
        <f>SUM($K37:P37)</f>
        <v>5553.58</v>
      </c>
      <c r="AD37" s="6">
        <f>SUM($K37:Q37)</f>
        <v>5553.58</v>
      </c>
      <c r="AE37" s="6">
        <f>SUM($K37:R37)</f>
        <v>5553.58</v>
      </c>
      <c r="AF37" s="6">
        <f>SUM($K37:S37)</f>
        <v>6801.88</v>
      </c>
      <c r="AG37" s="6">
        <f>SUM($K37:T37)</f>
        <v>6801.88</v>
      </c>
      <c r="AH37" s="6">
        <f>SUM($K37:U37)</f>
        <v>6801.88</v>
      </c>
      <c r="AI37" s="6">
        <f>SUM($K37:V37)</f>
        <v>7635.4800000000005</v>
      </c>
    </row>
    <row r="38" spans="1:35" x14ac:dyDescent="0.3">
      <c r="A38" s="28" t="str">
        <f t="shared" si="0"/>
        <v>53940</v>
      </c>
      <c r="B38" s="7" t="s">
        <v>44</v>
      </c>
      <c r="C38" s="7" t="s">
        <v>8</v>
      </c>
      <c r="D38" s="7" t="s">
        <v>9</v>
      </c>
      <c r="E38" s="7" t="s">
        <v>10</v>
      </c>
      <c r="F38" s="7" t="s">
        <v>8</v>
      </c>
      <c r="G38" s="7" t="s">
        <v>45</v>
      </c>
      <c r="H38" s="7" t="s">
        <v>44</v>
      </c>
      <c r="I38" s="7" t="s">
        <v>11</v>
      </c>
      <c r="J38" s="7" t="s">
        <v>9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2499.5</v>
      </c>
      <c r="V38" s="7">
        <v>2499.5</v>
      </c>
      <c r="X38" s="6">
        <f t="shared" si="2"/>
        <v>0</v>
      </c>
      <c r="Y38" s="6">
        <f>SUM($K38:L38)</f>
        <v>0</v>
      </c>
      <c r="Z38" s="6">
        <f>SUM($K38:M38)</f>
        <v>0</v>
      </c>
      <c r="AA38" s="6">
        <f>SUM($K38:N38)</f>
        <v>0</v>
      </c>
      <c r="AB38" s="6">
        <f>SUM($K38:O38)</f>
        <v>0</v>
      </c>
      <c r="AC38" s="6">
        <f>SUM($K38:P38)</f>
        <v>0</v>
      </c>
      <c r="AD38" s="6">
        <f>SUM($K38:Q38)</f>
        <v>0</v>
      </c>
      <c r="AE38" s="6">
        <f>SUM($K38:R38)</f>
        <v>0</v>
      </c>
      <c r="AF38" s="6">
        <f>SUM($K38:S38)</f>
        <v>0</v>
      </c>
      <c r="AG38" s="6">
        <f>SUM($K38:T38)</f>
        <v>0</v>
      </c>
      <c r="AH38" s="6">
        <f>SUM($K38:U38)</f>
        <v>2499.5</v>
      </c>
      <c r="AI38" s="6">
        <f>SUM($K38:V38)</f>
        <v>4999</v>
      </c>
    </row>
    <row r="39" spans="1:35" x14ac:dyDescent="0.3">
      <c r="A39" s="28" t="str">
        <f t="shared" si="0"/>
        <v>53941</v>
      </c>
      <c r="B39" s="7" t="s">
        <v>121</v>
      </c>
      <c r="C39" s="7" t="s">
        <v>8</v>
      </c>
      <c r="D39" s="7" t="s">
        <v>9</v>
      </c>
      <c r="E39" s="7" t="s">
        <v>10</v>
      </c>
      <c r="F39" s="7" t="s">
        <v>8</v>
      </c>
      <c r="G39" s="7" t="s">
        <v>122</v>
      </c>
      <c r="H39" s="7" t="s">
        <v>121</v>
      </c>
      <c r="I39" s="7" t="s">
        <v>11</v>
      </c>
      <c r="J39" s="7" t="s">
        <v>9</v>
      </c>
      <c r="K39" s="7">
        <v>3509.52</v>
      </c>
      <c r="L39" s="7">
        <v>3251.87</v>
      </c>
      <c r="M39" s="7">
        <v>0</v>
      </c>
      <c r="N39" s="7">
        <v>2829.32</v>
      </c>
      <c r="O39" s="7">
        <v>1713.23</v>
      </c>
      <c r="P39" s="7">
        <v>1185.25</v>
      </c>
      <c r="Q39" s="7">
        <v>0</v>
      </c>
      <c r="R39" s="7">
        <v>22.2</v>
      </c>
      <c r="S39" s="7">
        <v>35.4</v>
      </c>
      <c r="T39" s="7">
        <v>-46.41</v>
      </c>
      <c r="U39" s="7">
        <v>2743.74</v>
      </c>
      <c r="V39" s="7">
        <v>3039.23</v>
      </c>
      <c r="X39" s="6">
        <f t="shared" si="2"/>
        <v>3509.52</v>
      </c>
      <c r="Y39" s="6">
        <f>SUM($K39:L39)</f>
        <v>6761.3899999999994</v>
      </c>
      <c r="Z39" s="6">
        <f>SUM($K39:M39)</f>
        <v>6761.3899999999994</v>
      </c>
      <c r="AA39" s="6">
        <f>SUM($K39:N39)</f>
        <v>9590.7099999999991</v>
      </c>
      <c r="AB39" s="6">
        <f>SUM($K39:O39)</f>
        <v>11303.939999999999</v>
      </c>
      <c r="AC39" s="6">
        <f>SUM($K39:P39)</f>
        <v>12489.189999999999</v>
      </c>
      <c r="AD39" s="6">
        <f>SUM($K39:Q39)</f>
        <v>12489.189999999999</v>
      </c>
      <c r="AE39" s="6">
        <f>SUM($K39:R39)</f>
        <v>12511.39</v>
      </c>
      <c r="AF39" s="6">
        <f>SUM($K39:S39)</f>
        <v>12546.789999999999</v>
      </c>
      <c r="AG39" s="6">
        <f>SUM($K39:T39)</f>
        <v>12500.38</v>
      </c>
      <c r="AH39" s="6">
        <f>SUM($K39:U39)</f>
        <v>15244.119999999999</v>
      </c>
      <c r="AI39" s="6">
        <f>SUM($K39:V39)</f>
        <v>18283.349999999999</v>
      </c>
    </row>
    <row r="40" spans="1:35" x14ac:dyDescent="0.3">
      <c r="A40" s="28" t="str">
        <f t="shared" si="0"/>
        <v>53944</v>
      </c>
      <c r="B40" s="7" t="s">
        <v>46</v>
      </c>
      <c r="C40" s="7" t="s">
        <v>8</v>
      </c>
      <c r="D40" s="7" t="s">
        <v>9</v>
      </c>
      <c r="E40" s="7" t="s">
        <v>10</v>
      </c>
      <c r="F40" s="7" t="s">
        <v>8</v>
      </c>
      <c r="G40" s="7" t="s">
        <v>47</v>
      </c>
      <c r="H40" s="7" t="s">
        <v>46</v>
      </c>
      <c r="I40" s="7" t="s">
        <v>11</v>
      </c>
      <c r="J40" s="7" t="s">
        <v>9</v>
      </c>
      <c r="K40" s="7">
        <v>205</v>
      </c>
      <c r="L40" s="7">
        <v>0</v>
      </c>
      <c r="M40" s="7">
        <v>400</v>
      </c>
      <c r="N40" s="7">
        <v>0</v>
      </c>
      <c r="O40" s="7">
        <v>0</v>
      </c>
      <c r="P40" s="7">
        <v>0</v>
      </c>
      <c r="Q40" s="7">
        <v>225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X40" s="6">
        <f t="shared" si="2"/>
        <v>205</v>
      </c>
      <c r="Y40" s="6">
        <f>SUM($K40:L40)</f>
        <v>205</v>
      </c>
      <c r="Z40" s="6">
        <f>SUM($K40:M40)</f>
        <v>605</v>
      </c>
      <c r="AA40" s="6">
        <f>SUM($K40:N40)</f>
        <v>605</v>
      </c>
      <c r="AB40" s="6">
        <f>SUM($K40:O40)</f>
        <v>605</v>
      </c>
      <c r="AC40" s="6">
        <f>SUM($K40:P40)</f>
        <v>605</v>
      </c>
      <c r="AD40" s="6">
        <f>SUM($K40:Q40)</f>
        <v>830</v>
      </c>
      <c r="AE40" s="6">
        <f>SUM($K40:R40)</f>
        <v>830</v>
      </c>
      <c r="AF40" s="6">
        <f>SUM($K40:S40)</f>
        <v>830</v>
      </c>
      <c r="AG40" s="6">
        <f>SUM($K40:T40)</f>
        <v>830</v>
      </c>
      <c r="AH40" s="6">
        <f>SUM($K40:U40)</f>
        <v>830</v>
      </c>
      <c r="AI40" s="6">
        <f>SUM($K40:V40)</f>
        <v>830</v>
      </c>
    </row>
    <row r="41" spans="1:35" x14ac:dyDescent="0.3">
      <c r="A41" s="28" t="str">
        <f t="shared" si="0"/>
        <v>53945</v>
      </c>
      <c r="B41" s="7" t="s">
        <v>48</v>
      </c>
      <c r="C41" s="7" t="s">
        <v>8</v>
      </c>
      <c r="D41" s="7" t="s">
        <v>9</v>
      </c>
      <c r="E41" s="7" t="s">
        <v>10</v>
      </c>
      <c r="F41" s="7" t="s">
        <v>8</v>
      </c>
      <c r="G41" s="7" t="s">
        <v>49</v>
      </c>
      <c r="H41" s="7" t="s">
        <v>48</v>
      </c>
      <c r="I41" s="7" t="s">
        <v>11</v>
      </c>
      <c r="J41" s="7" t="s">
        <v>9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50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X41" s="6">
        <f t="shared" si="2"/>
        <v>0</v>
      </c>
      <c r="Y41" s="6">
        <f>SUM($K41:L41)</f>
        <v>0</v>
      </c>
      <c r="Z41" s="6">
        <f>SUM($K41:M41)</f>
        <v>0</v>
      </c>
      <c r="AA41" s="6">
        <f>SUM($K41:N41)</f>
        <v>0</v>
      </c>
      <c r="AB41" s="6">
        <f>SUM($K41:O41)</f>
        <v>0</v>
      </c>
      <c r="AC41" s="6">
        <f>SUM($K41:P41)</f>
        <v>0</v>
      </c>
      <c r="AD41" s="6">
        <f>SUM($K41:Q41)</f>
        <v>50</v>
      </c>
      <c r="AE41" s="6">
        <f>SUM($K41:R41)</f>
        <v>50</v>
      </c>
      <c r="AF41" s="6">
        <f>SUM($K41:S41)</f>
        <v>50</v>
      </c>
      <c r="AG41" s="6">
        <f>SUM($K41:T41)</f>
        <v>50</v>
      </c>
      <c r="AH41" s="6">
        <f>SUM($K41:U41)</f>
        <v>50</v>
      </c>
      <c r="AI41" s="6">
        <f>SUM($K41:V41)</f>
        <v>50</v>
      </c>
    </row>
    <row r="42" spans="1:35" x14ac:dyDescent="0.3">
      <c r="A42" s="28" t="str">
        <f t="shared" si="0"/>
        <v>53950</v>
      </c>
      <c r="B42" s="7" t="s">
        <v>123</v>
      </c>
      <c r="C42" s="7" t="s">
        <v>8</v>
      </c>
      <c r="D42" s="7" t="s">
        <v>9</v>
      </c>
      <c r="E42" s="7" t="s">
        <v>10</v>
      </c>
      <c r="F42" s="7" t="s">
        <v>8</v>
      </c>
      <c r="G42" s="7" t="s">
        <v>124</v>
      </c>
      <c r="H42" s="7" t="s">
        <v>123</v>
      </c>
      <c r="I42" s="7" t="s">
        <v>11</v>
      </c>
      <c r="J42" s="7" t="s">
        <v>9</v>
      </c>
      <c r="K42" s="7">
        <v>500.31</v>
      </c>
      <c r="L42" s="7">
        <v>325.13</v>
      </c>
      <c r="M42" s="7">
        <v>325.13</v>
      </c>
      <c r="N42" s="7">
        <v>473.54</v>
      </c>
      <c r="O42" s="7">
        <v>214.16</v>
      </c>
      <c r="P42" s="7">
        <v>471.72</v>
      </c>
      <c r="Q42" s="7">
        <v>202.32</v>
      </c>
      <c r="R42" s="7">
        <v>350.67</v>
      </c>
      <c r="S42" s="7">
        <v>350.67</v>
      </c>
      <c r="T42" s="7">
        <v>350.98</v>
      </c>
      <c r="U42" s="7">
        <v>350.98</v>
      </c>
      <c r="V42" s="7">
        <v>148.35</v>
      </c>
      <c r="X42" s="6">
        <f t="shared" si="2"/>
        <v>500.31</v>
      </c>
      <c r="Y42" s="6">
        <f>SUM($K42:L42)</f>
        <v>825.44</v>
      </c>
      <c r="Z42" s="6">
        <f>SUM($K42:M42)</f>
        <v>1150.5700000000002</v>
      </c>
      <c r="AA42" s="6">
        <f>SUM($K42:N42)</f>
        <v>1624.1100000000001</v>
      </c>
      <c r="AB42" s="6">
        <f>SUM($K42:O42)</f>
        <v>1838.2700000000002</v>
      </c>
      <c r="AC42" s="6">
        <f>SUM($K42:P42)</f>
        <v>2309.9900000000002</v>
      </c>
      <c r="AD42" s="6">
        <f>SUM($K42:Q42)</f>
        <v>2512.3100000000004</v>
      </c>
      <c r="AE42" s="6">
        <f>SUM($K42:R42)</f>
        <v>2862.9800000000005</v>
      </c>
      <c r="AF42" s="6">
        <f>SUM($K42:S42)</f>
        <v>3213.6500000000005</v>
      </c>
      <c r="AG42" s="6">
        <f>SUM($K42:T42)</f>
        <v>3564.6300000000006</v>
      </c>
      <c r="AH42" s="6">
        <f>SUM($K42:U42)</f>
        <v>3915.6100000000006</v>
      </c>
      <c r="AI42" s="6">
        <f>SUM($K42:V42)</f>
        <v>4063.9600000000005</v>
      </c>
    </row>
    <row r="43" spans="1:35" x14ac:dyDescent="0.3">
      <c r="A43" s="28" t="str">
        <f t="shared" si="0"/>
        <v>54</v>
      </c>
      <c r="B43" s="7" t="s">
        <v>50</v>
      </c>
      <c r="C43" s="7" t="s">
        <v>8</v>
      </c>
      <c r="D43" s="7" t="s">
        <v>9</v>
      </c>
      <c r="E43" s="7" t="s">
        <v>10</v>
      </c>
      <c r="F43" s="7" t="s">
        <v>8</v>
      </c>
      <c r="G43" s="7" t="s">
        <v>51</v>
      </c>
      <c r="H43" s="7" t="s">
        <v>50</v>
      </c>
      <c r="I43" s="7" t="s">
        <v>11</v>
      </c>
      <c r="J43" s="7" t="s">
        <v>9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X43" s="6">
        <f t="shared" si="2"/>
        <v>0</v>
      </c>
      <c r="Y43" s="6">
        <f>SUM($K43:L43)</f>
        <v>0</v>
      </c>
      <c r="Z43" s="6">
        <f>SUM($K43:M43)</f>
        <v>0</v>
      </c>
      <c r="AA43" s="6">
        <f>SUM($K43:N43)</f>
        <v>0</v>
      </c>
      <c r="AB43" s="6">
        <f>SUM($K43:O43)</f>
        <v>0</v>
      </c>
      <c r="AC43" s="6">
        <f>SUM($K43:P43)</f>
        <v>0</v>
      </c>
      <c r="AD43" s="6">
        <f>SUM($K43:Q43)</f>
        <v>0</v>
      </c>
      <c r="AE43" s="6">
        <f>SUM($K43:R43)</f>
        <v>0</v>
      </c>
      <c r="AF43" s="6">
        <f>SUM($K43:S43)</f>
        <v>0</v>
      </c>
      <c r="AG43" s="6">
        <f>SUM($K43:T43)</f>
        <v>0</v>
      </c>
      <c r="AH43" s="6">
        <f>SUM($K43:U43)</f>
        <v>0</v>
      </c>
      <c r="AI43" s="6">
        <f>SUM($K43:V43)</f>
        <v>0</v>
      </c>
    </row>
    <row r="44" spans="1:35" x14ac:dyDescent="0.3">
      <c r="A44" s="28" t="str">
        <f t="shared" si="0"/>
        <v>42</v>
      </c>
      <c r="B44" s="7" t="s">
        <v>125</v>
      </c>
      <c r="C44" s="7" t="s">
        <v>8</v>
      </c>
      <c r="D44" s="7" t="s">
        <v>52</v>
      </c>
      <c r="E44" s="7" t="s">
        <v>10</v>
      </c>
      <c r="F44" s="7" t="s">
        <v>8</v>
      </c>
      <c r="G44" s="7" t="s">
        <v>126</v>
      </c>
      <c r="H44" s="7" t="s">
        <v>125</v>
      </c>
      <c r="I44" s="7" t="s">
        <v>53</v>
      </c>
      <c r="J44" s="7" t="s">
        <v>52</v>
      </c>
      <c r="K44" s="7">
        <v>-106211.35</v>
      </c>
      <c r="L44" s="7">
        <v>-96825.05</v>
      </c>
      <c r="M44" s="7">
        <v>-101493.25</v>
      </c>
      <c r="N44" s="7">
        <v>-56176.1</v>
      </c>
      <c r="O44" s="7">
        <v>-31946.1</v>
      </c>
      <c r="P44" s="7">
        <v>-6397.75</v>
      </c>
      <c r="Q44" s="7">
        <v>0</v>
      </c>
      <c r="R44" s="7">
        <v>0</v>
      </c>
      <c r="S44" s="7">
        <v>-13439.75</v>
      </c>
      <c r="T44" s="7">
        <v>-70817.929999999993</v>
      </c>
      <c r="U44" s="7">
        <v>-85333.53</v>
      </c>
      <c r="V44" s="7">
        <v>-106949.93</v>
      </c>
      <c r="X44" s="6">
        <f t="shared" si="2"/>
        <v>-106211.35</v>
      </c>
      <c r="Y44" s="6">
        <f>SUM($K44:L44)</f>
        <v>-203036.40000000002</v>
      </c>
      <c r="Z44" s="6">
        <f>SUM($K44:M44)</f>
        <v>-304529.65000000002</v>
      </c>
      <c r="AA44" s="6">
        <f>SUM($K44:N44)</f>
        <v>-360705.75</v>
      </c>
      <c r="AB44" s="6">
        <f>SUM($K44:O44)</f>
        <v>-392651.85</v>
      </c>
      <c r="AC44" s="6">
        <f>SUM($K44:P44)</f>
        <v>-399049.6</v>
      </c>
      <c r="AD44" s="6">
        <f>SUM($K44:Q44)</f>
        <v>-399049.6</v>
      </c>
      <c r="AE44" s="6">
        <f>SUM($K44:R44)</f>
        <v>-399049.6</v>
      </c>
      <c r="AF44" s="6">
        <f>SUM($K44:S44)</f>
        <v>-412489.35</v>
      </c>
      <c r="AG44" s="6">
        <f>SUM($K44:T44)</f>
        <v>-483307.27999999997</v>
      </c>
      <c r="AH44" s="6">
        <f>SUM($K44:U44)</f>
        <v>-568640.80999999994</v>
      </c>
      <c r="AI44" s="6">
        <f>SUM($K44:V44)</f>
        <v>-675590.74</v>
      </c>
    </row>
    <row r="45" spans="1:35" x14ac:dyDescent="0.3">
      <c r="A45" s="28" t="str">
        <f t="shared" si="0"/>
        <v>42</v>
      </c>
      <c r="B45" s="7" t="s">
        <v>127</v>
      </c>
      <c r="C45" s="7" t="s">
        <v>8</v>
      </c>
      <c r="D45" s="7" t="s">
        <v>52</v>
      </c>
      <c r="E45" s="7" t="s">
        <v>10</v>
      </c>
      <c r="F45" s="7" t="s">
        <v>8</v>
      </c>
      <c r="G45" s="7" t="s">
        <v>128</v>
      </c>
      <c r="H45" s="7" t="s">
        <v>127</v>
      </c>
      <c r="I45" s="7" t="s">
        <v>53</v>
      </c>
      <c r="J45" s="7" t="s">
        <v>52</v>
      </c>
      <c r="K45" s="7">
        <v>-3274.63</v>
      </c>
      <c r="L45" s="7">
        <v>-3274.63</v>
      </c>
      <c r="M45" s="7">
        <v>-3274.63</v>
      </c>
      <c r="N45" s="7">
        <v>-3274.63</v>
      </c>
      <c r="O45" s="7">
        <v>-3274.63</v>
      </c>
      <c r="P45" s="7">
        <v>0</v>
      </c>
      <c r="Q45" s="7">
        <v>0</v>
      </c>
      <c r="R45" s="7">
        <v>0</v>
      </c>
      <c r="S45" s="7">
        <v>-4604.3999999999996</v>
      </c>
      <c r="T45" s="7">
        <v>-4604.3999999999996</v>
      </c>
      <c r="U45" s="7">
        <v>-4604.3999999999996</v>
      </c>
      <c r="V45" s="7">
        <v>-4604.3999999999996</v>
      </c>
      <c r="X45" s="6">
        <f t="shared" si="2"/>
        <v>-3274.63</v>
      </c>
      <c r="Y45" s="6">
        <f>SUM($K45:L45)</f>
        <v>-6549.26</v>
      </c>
      <c r="Z45" s="6">
        <f>SUM($K45:M45)</f>
        <v>-9823.89</v>
      </c>
      <c r="AA45" s="6">
        <f>SUM($K45:N45)</f>
        <v>-13098.52</v>
      </c>
      <c r="AB45" s="6">
        <f>SUM($K45:O45)</f>
        <v>-16373.150000000001</v>
      </c>
      <c r="AC45" s="6">
        <f>SUM($K45:P45)</f>
        <v>-16373.150000000001</v>
      </c>
      <c r="AD45" s="6">
        <f>SUM($K45:Q45)</f>
        <v>-16373.150000000001</v>
      </c>
      <c r="AE45" s="6">
        <f>SUM($K45:R45)</f>
        <v>-16373.150000000001</v>
      </c>
      <c r="AF45" s="6">
        <f>SUM($K45:S45)</f>
        <v>-20977.550000000003</v>
      </c>
      <c r="AG45" s="6">
        <f>SUM($K45:T45)</f>
        <v>-25581.950000000004</v>
      </c>
      <c r="AH45" s="6">
        <f>SUM($K45:U45)</f>
        <v>-30186.350000000006</v>
      </c>
      <c r="AI45" s="6">
        <f>SUM($K45:V45)</f>
        <v>-34790.750000000007</v>
      </c>
    </row>
    <row r="46" spans="1:35" x14ac:dyDescent="0.3">
      <c r="A46" s="28" t="str">
        <f t="shared" si="0"/>
        <v>42</v>
      </c>
      <c r="B46" s="7" t="s">
        <v>129</v>
      </c>
      <c r="C46" s="7" t="s">
        <v>8</v>
      </c>
      <c r="D46" s="7" t="s">
        <v>52</v>
      </c>
      <c r="E46" s="7" t="s">
        <v>10</v>
      </c>
      <c r="F46" s="7" t="s">
        <v>8</v>
      </c>
      <c r="G46" s="7" t="s">
        <v>130</v>
      </c>
      <c r="H46" s="7" t="s">
        <v>129</v>
      </c>
      <c r="I46" s="7" t="s">
        <v>53</v>
      </c>
      <c r="J46" s="7" t="s">
        <v>52</v>
      </c>
      <c r="K46" s="7">
        <v>-125</v>
      </c>
      <c r="L46" s="7">
        <v>0</v>
      </c>
      <c r="M46" s="7">
        <v>412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-133335</v>
      </c>
      <c r="T46" s="7">
        <v>-28110</v>
      </c>
      <c r="U46" s="7">
        <v>-6300</v>
      </c>
      <c r="V46" s="7">
        <v>-4910</v>
      </c>
      <c r="X46" s="6">
        <f t="shared" si="2"/>
        <v>-125</v>
      </c>
      <c r="Y46" s="6">
        <f>SUM($K46:L46)</f>
        <v>-125</v>
      </c>
      <c r="Z46" s="6">
        <f>SUM($K46:M46)</f>
        <v>287</v>
      </c>
      <c r="AA46" s="6">
        <f>SUM($K46:N46)</f>
        <v>287</v>
      </c>
      <c r="AB46" s="6">
        <f>SUM($K46:O46)</f>
        <v>287</v>
      </c>
      <c r="AC46" s="6">
        <f>SUM($K46:P46)</f>
        <v>287</v>
      </c>
      <c r="AD46" s="6">
        <f>SUM($K46:Q46)</f>
        <v>287</v>
      </c>
      <c r="AE46" s="6">
        <f>SUM($K46:R46)</f>
        <v>287</v>
      </c>
      <c r="AF46" s="6">
        <f>SUM($K46:S46)</f>
        <v>-133048</v>
      </c>
      <c r="AG46" s="6">
        <f>SUM($K46:T46)</f>
        <v>-161158</v>
      </c>
      <c r="AH46" s="6">
        <f>SUM($K46:U46)</f>
        <v>-167458</v>
      </c>
      <c r="AI46" s="6">
        <f>SUM($K46:V46)</f>
        <v>-172368</v>
      </c>
    </row>
    <row r="47" spans="1:35" x14ac:dyDescent="0.3">
      <c r="A47" s="28" t="str">
        <f t="shared" si="0"/>
        <v>42</v>
      </c>
      <c r="B47" s="7" t="s">
        <v>131</v>
      </c>
      <c r="C47" s="7" t="s">
        <v>8</v>
      </c>
      <c r="D47" s="7" t="s">
        <v>52</v>
      </c>
      <c r="E47" s="7" t="s">
        <v>10</v>
      </c>
      <c r="F47" s="7" t="s">
        <v>8</v>
      </c>
      <c r="G47" s="7" t="s">
        <v>132</v>
      </c>
      <c r="H47" s="7" t="s">
        <v>131</v>
      </c>
      <c r="I47" s="7" t="s">
        <v>53</v>
      </c>
      <c r="J47" s="7" t="s">
        <v>52</v>
      </c>
      <c r="K47" s="7">
        <v>0</v>
      </c>
      <c r="L47" s="7">
        <v>-346.25</v>
      </c>
      <c r="M47" s="7">
        <v>-346.25</v>
      </c>
      <c r="N47" s="7">
        <v>-346.25</v>
      </c>
      <c r="O47" s="7">
        <v>-346.25</v>
      </c>
      <c r="P47" s="7">
        <v>-346.25</v>
      </c>
      <c r="Q47" s="7">
        <v>0</v>
      </c>
      <c r="R47" s="7">
        <v>0</v>
      </c>
      <c r="S47" s="7">
        <v>0</v>
      </c>
      <c r="T47" s="7">
        <v>0</v>
      </c>
      <c r="U47" s="7">
        <v>-346.25</v>
      </c>
      <c r="V47" s="7">
        <v>-692.5</v>
      </c>
      <c r="X47" s="6">
        <f t="shared" si="2"/>
        <v>0</v>
      </c>
      <c r="Y47" s="6">
        <f>SUM($K47:L47)</f>
        <v>-346.25</v>
      </c>
      <c r="Z47" s="6">
        <f>SUM($K47:M47)</f>
        <v>-692.5</v>
      </c>
      <c r="AA47" s="6">
        <f>SUM($K47:N47)</f>
        <v>-1038.75</v>
      </c>
      <c r="AB47" s="6">
        <f>SUM($K47:O47)</f>
        <v>-1385</v>
      </c>
      <c r="AC47" s="6">
        <f>SUM($K47:P47)</f>
        <v>-1731.25</v>
      </c>
      <c r="AD47" s="6">
        <f>SUM($K47:Q47)</f>
        <v>-1731.25</v>
      </c>
      <c r="AE47" s="6">
        <f>SUM($K47:R47)</f>
        <v>-1731.25</v>
      </c>
      <c r="AF47" s="6">
        <f>SUM($K47:S47)</f>
        <v>-1731.25</v>
      </c>
      <c r="AG47" s="6">
        <f>SUM($K47:T47)</f>
        <v>-1731.25</v>
      </c>
      <c r="AH47" s="6">
        <f>SUM($K47:U47)</f>
        <v>-2077.5</v>
      </c>
      <c r="AI47" s="6">
        <f>SUM($K47:V47)</f>
        <v>-2770</v>
      </c>
    </row>
    <row r="48" spans="1:35" x14ac:dyDescent="0.3">
      <c r="A48" s="28" t="str">
        <f t="shared" si="0"/>
        <v>42</v>
      </c>
      <c r="B48" s="7" t="s">
        <v>133</v>
      </c>
      <c r="C48" s="7" t="s">
        <v>8</v>
      </c>
      <c r="D48" s="7" t="s">
        <v>52</v>
      </c>
      <c r="E48" s="7" t="s">
        <v>10</v>
      </c>
      <c r="F48" s="7" t="s">
        <v>8</v>
      </c>
      <c r="G48" s="7" t="s">
        <v>134</v>
      </c>
      <c r="H48" s="7" t="s">
        <v>133</v>
      </c>
      <c r="I48" s="7" t="s">
        <v>53</v>
      </c>
      <c r="J48" s="7" t="s">
        <v>52</v>
      </c>
      <c r="K48" s="7">
        <v>-68558.34</v>
      </c>
      <c r="L48" s="7">
        <v>-63845.42</v>
      </c>
      <c r="M48" s="7">
        <v>-60281</v>
      </c>
      <c r="N48" s="7">
        <v>-43030.98</v>
      </c>
      <c r="O48" s="7">
        <v>-29352.02</v>
      </c>
      <c r="P48" s="7">
        <v>-6448.45</v>
      </c>
      <c r="Q48" s="7">
        <v>0</v>
      </c>
      <c r="R48" s="7">
        <v>0</v>
      </c>
      <c r="S48" s="7">
        <v>-9799.5</v>
      </c>
      <c r="T48" s="7">
        <v>-36244.5</v>
      </c>
      <c r="U48" s="7">
        <v>-49015</v>
      </c>
      <c r="V48" s="7">
        <v>-58888</v>
      </c>
      <c r="X48" s="6">
        <f t="shared" si="2"/>
        <v>-68558.34</v>
      </c>
      <c r="Y48" s="6">
        <f>SUM($K48:L48)</f>
        <v>-132403.76</v>
      </c>
      <c r="Z48" s="6">
        <f>SUM($K48:M48)</f>
        <v>-192684.76</v>
      </c>
      <c r="AA48" s="6">
        <f>SUM($K48:N48)</f>
        <v>-235715.74000000002</v>
      </c>
      <c r="AB48" s="6">
        <f>SUM($K48:O48)</f>
        <v>-265067.76</v>
      </c>
      <c r="AC48" s="6">
        <f>SUM($K48:P48)</f>
        <v>-271516.21000000002</v>
      </c>
      <c r="AD48" s="6">
        <f>SUM($K48:Q48)</f>
        <v>-271516.21000000002</v>
      </c>
      <c r="AE48" s="6">
        <f>SUM($K48:R48)</f>
        <v>-271516.21000000002</v>
      </c>
      <c r="AF48" s="6">
        <f>SUM($K48:S48)</f>
        <v>-281315.71000000002</v>
      </c>
      <c r="AG48" s="6">
        <f>SUM($K48:T48)</f>
        <v>-317560.21000000002</v>
      </c>
      <c r="AH48" s="6">
        <f>SUM($K48:U48)</f>
        <v>-366575.21</v>
      </c>
      <c r="AI48" s="6">
        <f>SUM($K48:V48)</f>
        <v>-425463.21</v>
      </c>
    </row>
    <row r="49" spans="1:35" x14ac:dyDescent="0.3">
      <c r="A49" s="28"/>
      <c r="B49" s="7"/>
      <c r="C49" s="7"/>
      <c r="D49" s="7"/>
      <c r="E49" s="7"/>
      <c r="F49" s="7"/>
      <c r="G49" s="7"/>
      <c r="H49" s="7"/>
      <c r="I49" s="7"/>
      <c r="J49" s="7"/>
      <c r="K49" s="11"/>
      <c r="M49" s="11"/>
      <c r="N49" s="11"/>
      <c r="O49" s="11"/>
      <c r="Q49" s="11"/>
      <c r="R49" s="11"/>
      <c r="S49" s="28"/>
      <c r="T49" s="11"/>
      <c r="U49" s="11"/>
      <c r="V49" s="11"/>
    </row>
    <row r="50" spans="1:35" x14ac:dyDescent="0.3">
      <c r="K50" s="12"/>
      <c r="L50" s="12"/>
      <c r="M50" s="12"/>
      <c r="O50" s="12"/>
      <c r="Q50" s="12"/>
      <c r="R50" s="12"/>
      <c r="S50" s="12"/>
      <c r="T50" s="12"/>
      <c r="U50" s="12"/>
      <c r="V50" s="12"/>
    </row>
    <row r="52" spans="1:35" x14ac:dyDescent="0.3">
      <c r="B52" s="7" t="s">
        <v>125</v>
      </c>
      <c r="N52" s="6"/>
      <c r="T52" s="6"/>
      <c r="U52" s="6"/>
      <c r="X52" s="6">
        <f>X44</f>
        <v>-106211.35</v>
      </c>
      <c r="Y52" s="6">
        <f t="shared" ref="Y52:AI52" si="3">Y44</f>
        <v>-203036.40000000002</v>
      </c>
      <c r="Z52" s="6">
        <f t="shared" si="3"/>
        <v>-304529.65000000002</v>
      </c>
      <c r="AA52" s="6">
        <f t="shared" si="3"/>
        <v>-360705.75</v>
      </c>
      <c r="AB52" s="6">
        <f t="shared" si="3"/>
        <v>-392651.85</v>
      </c>
      <c r="AC52" s="6">
        <f t="shared" si="3"/>
        <v>-399049.6</v>
      </c>
      <c r="AD52" s="6">
        <f t="shared" si="3"/>
        <v>-399049.6</v>
      </c>
      <c r="AE52" s="6">
        <f t="shared" si="3"/>
        <v>-399049.6</v>
      </c>
      <c r="AF52" s="6">
        <f t="shared" si="3"/>
        <v>-412489.35</v>
      </c>
      <c r="AG52" s="6">
        <f t="shared" si="3"/>
        <v>-483307.27999999997</v>
      </c>
      <c r="AH52" s="6">
        <f t="shared" si="3"/>
        <v>-568640.80999999994</v>
      </c>
      <c r="AI52" s="6">
        <f t="shared" si="3"/>
        <v>-675590.74</v>
      </c>
    </row>
    <row r="53" spans="1:35" x14ac:dyDescent="0.3">
      <c r="B53" s="7" t="s">
        <v>129</v>
      </c>
      <c r="N53" s="6"/>
      <c r="T53" s="6"/>
      <c r="U53" s="6"/>
      <c r="X53" s="6">
        <f>X46</f>
        <v>-125</v>
      </c>
      <c r="Y53" s="6">
        <f t="shared" ref="Y53:AI53" si="4">Y46</f>
        <v>-125</v>
      </c>
      <c r="Z53" s="6">
        <f t="shared" si="4"/>
        <v>287</v>
      </c>
      <c r="AA53" s="6">
        <f t="shared" si="4"/>
        <v>287</v>
      </c>
      <c r="AB53" s="6">
        <f t="shared" si="4"/>
        <v>287</v>
      </c>
      <c r="AC53" s="6">
        <f t="shared" si="4"/>
        <v>287</v>
      </c>
      <c r="AD53" s="6">
        <f t="shared" si="4"/>
        <v>287</v>
      </c>
      <c r="AE53" s="6">
        <f t="shared" si="4"/>
        <v>287</v>
      </c>
      <c r="AF53" s="6">
        <f t="shared" si="4"/>
        <v>-133048</v>
      </c>
      <c r="AG53" s="6">
        <f t="shared" si="4"/>
        <v>-161158</v>
      </c>
      <c r="AH53" s="6">
        <f t="shared" si="4"/>
        <v>-167458</v>
      </c>
      <c r="AI53" s="6">
        <f t="shared" si="4"/>
        <v>-172368</v>
      </c>
    </row>
    <row r="54" spans="1:35" x14ac:dyDescent="0.3">
      <c r="B54" s="7" t="s">
        <v>133</v>
      </c>
      <c r="N54" s="6"/>
      <c r="T54" s="6"/>
      <c r="U54" s="6"/>
      <c r="X54" s="6">
        <f>X48</f>
        <v>-68558.34</v>
      </c>
      <c r="Y54" s="6">
        <f t="shared" ref="Y54:AI55" si="5">Y48</f>
        <v>-132403.76</v>
      </c>
      <c r="Z54" s="6">
        <f t="shared" si="5"/>
        <v>-192684.76</v>
      </c>
      <c r="AA54" s="6">
        <f t="shared" si="5"/>
        <v>-235715.74000000002</v>
      </c>
      <c r="AB54" s="6">
        <f t="shared" si="5"/>
        <v>-265067.76</v>
      </c>
      <c r="AC54" s="6">
        <f t="shared" si="5"/>
        <v>-271516.21000000002</v>
      </c>
      <c r="AD54" s="6">
        <f t="shared" si="5"/>
        <v>-271516.21000000002</v>
      </c>
      <c r="AE54" s="6">
        <f t="shared" si="5"/>
        <v>-271516.21000000002</v>
      </c>
      <c r="AF54" s="6">
        <f t="shared" si="5"/>
        <v>-281315.71000000002</v>
      </c>
      <c r="AG54" s="6">
        <f t="shared" si="5"/>
        <v>-317560.21000000002</v>
      </c>
      <c r="AH54" s="6">
        <f t="shared" si="5"/>
        <v>-366575.21</v>
      </c>
      <c r="AI54" s="6">
        <f t="shared" si="5"/>
        <v>-425463.21</v>
      </c>
    </row>
    <row r="55" spans="1:35" x14ac:dyDescent="0.3">
      <c r="B55" s="7" t="s">
        <v>135</v>
      </c>
      <c r="N55" s="6"/>
      <c r="T55" s="6"/>
      <c r="U55" s="6"/>
      <c r="X55" s="6">
        <f>X49</f>
        <v>0</v>
      </c>
      <c r="Y55" s="6">
        <f t="shared" si="5"/>
        <v>0</v>
      </c>
      <c r="Z55" s="6">
        <f t="shared" si="5"/>
        <v>0</v>
      </c>
      <c r="AA55" s="6">
        <f t="shared" si="5"/>
        <v>0</v>
      </c>
      <c r="AB55" s="6">
        <f t="shared" si="5"/>
        <v>0</v>
      </c>
      <c r="AC55" s="6">
        <f t="shared" si="5"/>
        <v>0</v>
      </c>
      <c r="AD55" s="6">
        <f t="shared" si="5"/>
        <v>0</v>
      </c>
      <c r="AE55" s="6">
        <f t="shared" si="5"/>
        <v>0</v>
      </c>
      <c r="AF55" s="6">
        <f t="shared" si="5"/>
        <v>0</v>
      </c>
      <c r="AG55" s="6">
        <f t="shared" si="5"/>
        <v>0</v>
      </c>
      <c r="AH55" s="6">
        <f t="shared" si="5"/>
        <v>0</v>
      </c>
      <c r="AI55" s="6">
        <f t="shared" si="5"/>
        <v>0</v>
      </c>
    </row>
    <row r="56" spans="1:35" x14ac:dyDescent="0.3">
      <c r="B56" s="7" t="s">
        <v>127</v>
      </c>
      <c r="N56" s="6"/>
      <c r="T56" s="6"/>
      <c r="U56" s="6"/>
      <c r="X56" s="6">
        <f>X45</f>
        <v>-3274.63</v>
      </c>
      <c r="Y56" s="6">
        <f t="shared" ref="Y56:AI56" si="6">Y45</f>
        <v>-6549.26</v>
      </c>
      <c r="Z56" s="6">
        <f t="shared" si="6"/>
        <v>-9823.89</v>
      </c>
      <c r="AA56" s="6">
        <f t="shared" si="6"/>
        <v>-13098.52</v>
      </c>
      <c r="AB56" s="6">
        <f t="shared" si="6"/>
        <v>-16373.150000000001</v>
      </c>
      <c r="AC56" s="6">
        <f t="shared" si="6"/>
        <v>-16373.150000000001</v>
      </c>
      <c r="AD56" s="6">
        <f t="shared" si="6"/>
        <v>-16373.150000000001</v>
      </c>
      <c r="AE56" s="6">
        <f t="shared" si="6"/>
        <v>-16373.150000000001</v>
      </c>
      <c r="AF56" s="6">
        <f t="shared" si="6"/>
        <v>-20977.550000000003</v>
      </c>
      <c r="AG56" s="6">
        <f t="shared" si="6"/>
        <v>-25581.950000000004</v>
      </c>
      <c r="AH56" s="6">
        <f t="shared" si="6"/>
        <v>-30186.350000000006</v>
      </c>
      <c r="AI56" s="6">
        <f t="shared" si="6"/>
        <v>-34790.750000000007</v>
      </c>
    </row>
    <row r="57" spans="1:35" x14ac:dyDescent="0.3">
      <c r="B57" s="7" t="s">
        <v>131</v>
      </c>
      <c r="N57" s="6"/>
      <c r="T57" s="6"/>
      <c r="U57" s="6"/>
      <c r="X57" s="6">
        <f>X47</f>
        <v>0</v>
      </c>
      <c r="Y57" s="6">
        <f t="shared" ref="Y57:AI57" si="7">Y47</f>
        <v>-346.25</v>
      </c>
      <c r="Z57" s="6">
        <f t="shared" si="7"/>
        <v>-692.5</v>
      </c>
      <c r="AA57" s="6">
        <f t="shared" si="7"/>
        <v>-1038.75</v>
      </c>
      <c r="AB57" s="6">
        <f t="shared" si="7"/>
        <v>-1385</v>
      </c>
      <c r="AC57" s="6">
        <f t="shared" si="7"/>
        <v>-1731.25</v>
      </c>
      <c r="AD57" s="6">
        <f t="shared" si="7"/>
        <v>-1731.25</v>
      </c>
      <c r="AE57" s="6">
        <f t="shared" si="7"/>
        <v>-1731.25</v>
      </c>
      <c r="AF57" s="6">
        <f t="shared" si="7"/>
        <v>-1731.25</v>
      </c>
      <c r="AG57" s="6">
        <f t="shared" si="7"/>
        <v>-1731.25</v>
      </c>
      <c r="AH57" s="6">
        <f t="shared" si="7"/>
        <v>-2077.5</v>
      </c>
      <c r="AI57" s="6">
        <f t="shared" si="7"/>
        <v>-2770</v>
      </c>
    </row>
    <row r="58" spans="1:35" x14ac:dyDescent="0.3">
      <c r="B58">
        <v>51</v>
      </c>
      <c r="X58" s="6">
        <f t="shared" ref="X58:AI59" si="8">SUMIF($A$2:$A$49,$B58,X$2:X$49)</f>
        <v>50345.07</v>
      </c>
      <c r="Y58" s="6">
        <f t="shared" si="8"/>
        <v>95523.169999999984</v>
      </c>
      <c r="Z58" s="6">
        <f t="shared" si="8"/>
        <v>139425.86000000002</v>
      </c>
      <c r="AA58" s="6">
        <f t="shared" si="8"/>
        <v>181045.91</v>
      </c>
      <c r="AB58" s="6">
        <f t="shared" si="8"/>
        <v>230765.86</v>
      </c>
      <c r="AC58" s="6">
        <f t="shared" si="8"/>
        <v>266911.07</v>
      </c>
      <c r="AD58" s="6">
        <f t="shared" si="8"/>
        <v>285369.28999999998</v>
      </c>
      <c r="AE58" s="6">
        <f t="shared" si="8"/>
        <v>303613.76</v>
      </c>
      <c r="AF58" s="6">
        <f t="shared" si="8"/>
        <v>322632.23</v>
      </c>
      <c r="AG58" s="6">
        <f t="shared" si="8"/>
        <v>352368.52999999997</v>
      </c>
      <c r="AH58" s="6">
        <f t="shared" si="8"/>
        <v>384735.94999999995</v>
      </c>
      <c r="AI58" s="6">
        <f t="shared" si="8"/>
        <v>436347.4</v>
      </c>
    </row>
    <row r="59" spans="1:35" x14ac:dyDescent="0.3">
      <c r="B59">
        <v>52</v>
      </c>
      <c r="X59" s="6">
        <f t="shared" si="8"/>
        <v>88407.9</v>
      </c>
      <c r="Y59" s="6">
        <f t="shared" si="8"/>
        <v>96172.06</v>
      </c>
      <c r="Z59" s="6">
        <f t="shared" si="8"/>
        <v>103896.03</v>
      </c>
      <c r="AA59" s="6">
        <f t="shared" si="8"/>
        <v>111748.58</v>
      </c>
      <c r="AB59" s="6">
        <f t="shared" si="8"/>
        <v>119718.86</v>
      </c>
      <c r="AC59" s="6">
        <f t="shared" si="8"/>
        <v>126983.87999999999</v>
      </c>
      <c r="AD59" s="6">
        <f t="shared" si="8"/>
        <v>131079.79</v>
      </c>
      <c r="AE59" s="6">
        <f t="shared" si="8"/>
        <v>134992.19</v>
      </c>
      <c r="AF59" s="6">
        <f t="shared" si="8"/>
        <v>139099.15000000002</v>
      </c>
      <c r="AG59" s="6">
        <f t="shared" si="8"/>
        <v>144608.20000000001</v>
      </c>
      <c r="AH59" s="6">
        <f t="shared" si="8"/>
        <v>157235.03000000003</v>
      </c>
      <c r="AI59" s="6">
        <f t="shared" si="8"/>
        <v>168489.49</v>
      </c>
    </row>
    <row r="60" spans="1:35" x14ac:dyDescent="0.3">
      <c r="B60" s="7" t="s">
        <v>36</v>
      </c>
      <c r="X60" s="6">
        <f t="shared" ref="X60:AI64" si="9">X18</f>
        <v>0</v>
      </c>
      <c r="Y60" s="6">
        <f t="shared" si="9"/>
        <v>0</v>
      </c>
      <c r="Z60" s="6">
        <f t="shared" si="9"/>
        <v>0</v>
      </c>
      <c r="AA60" s="6">
        <f t="shared" si="9"/>
        <v>0</v>
      </c>
      <c r="AB60" s="6">
        <f t="shared" si="9"/>
        <v>0</v>
      </c>
      <c r="AC60" s="6">
        <f t="shared" si="9"/>
        <v>0</v>
      </c>
      <c r="AD60" s="6">
        <f t="shared" si="9"/>
        <v>0</v>
      </c>
      <c r="AE60" s="6">
        <f t="shared" si="9"/>
        <v>0</v>
      </c>
      <c r="AF60" s="6">
        <f t="shared" si="9"/>
        <v>0</v>
      </c>
      <c r="AG60" s="6">
        <f t="shared" si="9"/>
        <v>0</v>
      </c>
      <c r="AH60" s="6">
        <f t="shared" si="9"/>
        <v>0</v>
      </c>
      <c r="AI60" s="6">
        <f t="shared" si="9"/>
        <v>0</v>
      </c>
    </row>
    <row r="61" spans="1:35" x14ac:dyDescent="0.3">
      <c r="B61" s="7" t="s">
        <v>97</v>
      </c>
      <c r="X61" s="6">
        <f t="shared" si="9"/>
        <v>0</v>
      </c>
      <c r="Y61" s="6">
        <f t="shared" si="9"/>
        <v>6868.58</v>
      </c>
      <c r="Z61" s="6">
        <f t="shared" si="9"/>
        <v>13238.880000000001</v>
      </c>
      <c r="AA61" s="6">
        <f t="shared" si="9"/>
        <v>24336.25</v>
      </c>
      <c r="AB61" s="6">
        <f t="shared" si="9"/>
        <v>24336.25</v>
      </c>
      <c r="AC61" s="6">
        <f t="shared" si="9"/>
        <v>26795.739999999998</v>
      </c>
      <c r="AD61" s="6">
        <f t="shared" si="9"/>
        <v>31474.219999999998</v>
      </c>
      <c r="AE61" s="6">
        <f t="shared" si="9"/>
        <v>31530.219999999998</v>
      </c>
      <c r="AF61" s="6">
        <f t="shared" si="9"/>
        <v>33627.67</v>
      </c>
      <c r="AG61" s="6">
        <f t="shared" si="9"/>
        <v>38236.86</v>
      </c>
      <c r="AH61" s="6">
        <f t="shared" si="9"/>
        <v>38236.86</v>
      </c>
      <c r="AI61" s="6">
        <f t="shared" si="9"/>
        <v>47443.770000000004</v>
      </c>
    </row>
    <row r="62" spans="1:35" x14ac:dyDescent="0.3">
      <c r="B62" s="7" t="s">
        <v>99</v>
      </c>
      <c r="X62" s="6">
        <f t="shared" si="9"/>
        <v>0</v>
      </c>
      <c r="Y62" s="6">
        <f t="shared" si="9"/>
        <v>769.33</v>
      </c>
      <c r="Z62" s="6">
        <f t="shared" si="9"/>
        <v>1834.96</v>
      </c>
      <c r="AA62" s="6">
        <f t="shared" si="9"/>
        <v>3734.12</v>
      </c>
      <c r="AB62" s="6">
        <f t="shared" si="9"/>
        <v>3734.12</v>
      </c>
      <c r="AC62" s="6">
        <f t="shared" si="9"/>
        <v>5476.99</v>
      </c>
      <c r="AD62" s="6">
        <f t="shared" si="9"/>
        <v>9503.7999999999993</v>
      </c>
      <c r="AE62" s="6">
        <f t="shared" si="9"/>
        <v>9503.7999999999993</v>
      </c>
      <c r="AF62" s="6">
        <f t="shared" si="9"/>
        <v>11450.47</v>
      </c>
      <c r="AG62" s="6">
        <f t="shared" si="9"/>
        <v>14940.06</v>
      </c>
      <c r="AH62" s="6">
        <f t="shared" si="9"/>
        <v>14940.06</v>
      </c>
      <c r="AI62" s="6">
        <f t="shared" si="9"/>
        <v>17316.989999999998</v>
      </c>
    </row>
    <row r="63" spans="1:35" x14ac:dyDescent="0.3">
      <c r="B63" s="7" t="s">
        <v>101</v>
      </c>
      <c r="X63" s="6">
        <f t="shared" si="9"/>
        <v>303.97000000000003</v>
      </c>
      <c r="Y63" s="6">
        <f t="shared" si="9"/>
        <v>2356.62</v>
      </c>
      <c r="Z63" s="6">
        <f t="shared" si="9"/>
        <v>3883.29</v>
      </c>
      <c r="AA63" s="6">
        <f t="shared" si="9"/>
        <v>9646.18</v>
      </c>
      <c r="AB63" s="6">
        <f t="shared" si="9"/>
        <v>11642.95</v>
      </c>
      <c r="AC63" s="6">
        <f t="shared" si="9"/>
        <v>12954.400000000001</v>
      </c>
      <c r="AD63" s="6">
        <f t="shared" si="9"/>
        <v>13757.7</v>
      </c>
      <c r="AE63" s="6">
        <f t="shared" si="9"/>
        <v>13757.7</v>
      </c>
      <c r="AF63" s="6">
        <f t="shared" si="9"/>
        <v>13757.7</v>
      </c>
      <c r="AG63" s="6">
        <f t="shared" si="9"/>
        <v>14828.050000000001</v>
      </c>
      <c r="AH63" s="6">
        <f t="shared" si="9"/>
        <v>15788.02</v>
      </c>
      <c r="AI63" s="6">
        <f t="shared" si="9"/>
        <v>19910.91</v>
      </c>
    </row>
    <row r="64" spans="1:35" x14ac:dyDescent="0.3">
      <c r="B64" s="7" t="s">
        <v>38</v>
      </c>
      <c r="X64" s="6">
        <f t="shared" si="9"/>
        <v>0</v>
      </c>
      <c r="Y64" s="6">
        <f t="shared" si="9"/>
        <v>0</v>
      </c>
      <c r="Z64" s="6">
        <f t="shared" si="9"/>
        <v>71.78</v>
      </c>
      <c r="AA64" s="6">
        <f t="shared" si="9"/>
        <v>319.98</v>
      </c>
      <c r="AB64" s="6">
        <f t="shared" si="9"/>
        <v>319.98</v>
      </c>
      <c r="AC64" s="6">
        <f t="shared" si="9"/>
        <v>950.64</v>
      </c>
      <c r="AD64" s="6">
        <f t="shared" si="9"/>
        <v>950.64</v>
      </c>
      <c r="AE64" s="6">
        <f t="shared" si="9"/>
        <v>950.64</v>
      </c>
      <c r="AF64" s="6">
        <f t="shared" si="9"/>
        <v>950.64</v>
      </c>
      <c r="AG64" s="6">
        <f t="shared" si="9"/>
        <v>1319.28</v>
      </c>
      <c r="AH64" s="6">
        <f t="shared" si="9"/>
        <v>1519.28</v>
      </c>
      <c r="AI64" s="6">
        <f t="shared" si="9"/>
        <v>1658.24</v>
      </c>
    </row>
    <row r="65" spans="1:35" x14ac:dyDescent="0.3">
      <c r="A65" s="30"/>
      <c r="B65" s="7" t="s">
        <v>154</v>
      </c>
      <c r="C65" s="30"/>
      <c r="D65" s="30"/>
      <c r="E65" s="30"/>
      <c r="F65" s="30"/>
      <c r="G65" s="30"/>
      <c r="H65" s="30"/>
      <c r="I65" s="30"/>
      <c r="J65" s="30"/>
      <c r="X65" s="6">
        <f t="shared" ref="X65:AI65" si="10">X23</f>
        <v>0</v>
      </c>
      <c r="Y65" s="6">
        <f t="shared" si="10"/>
        <v>0</v>
      </c>
      <c r="Z65" s="6">
        <f t="shared" si="10"/>
        <v>0</v>
      </c>
      <c r="AA65" s="6">
        <f t="shared" si="10"/>
        <v>0</v>
      </c>
      <c r="AB65" s="6">
        <f t="shared" si="10"/>
        <v>0</v>
      </c>
      <c r="AC65" s="6">
        <f t="shared" si="10"/>
        <v>0</v>
      </c>
      <c r="AD65" s="6">
        <f t="shared" si="10"/>
        <v>0</v>
      </c>
      <c r="AE65" s="6">
        <f t="shared" si="10"/>
        <v>0</v>
      </c>
      <c r="AF65" s="6">
        <f t="shared" si="10"/>
        <v>0</v>
      </c>
      <c r="AG65" s="6">
        <f t="shared" si="10"/>
        <v>0</v>
      </c>
      <c r="AH65" s="6">
        <f t="shared" si="10"/>
        <v>0</v>
      </c>
      <c r="AI65" s="6">
        <f t="shared" si="10"/>
        <v>0</v>
      </c>
    </row>
    <row r="66" spans="1:35" x14ac:dyDescent="0.3">
      <c r="A66" s="30"/>
      <c r="B66" s="7" t="s">
        <v>152</v>
      </c>
      <c r="C66" s="30"/>
      <c r="D66" s="30"/>
      <c r="E66" s="30"/>
      <c r="F66" s="30"/>
      <c r="G66" s="30"/>
      <c r="H66" s="30"/>
      <c r="I66" s="30"/>
      <c r="J66" s="30"/>
      <c r="X66" s="6">
        <f t="shared" ref="X66:AI66" si="11">X24</f>
        <v>399.99</v>
      </c>
      <c r="Y66" s="6">
        <f t="shared" si="11"/>
        <v>399.99</v>
      </c>
      <c r="Z66" s="6">
        <f t="shared" si="11"/>
        <v>399.99</v>
      </c>
      <c r="AA66" s="6">
        <f t="shared" si="11"/>
        <v>539.97</v>
      </c>
      <c r="AB66" s="6">
        <f t="shared" si="11"/>
        <v>539.97</v>
      </c>
      <c r="AC66" s="6">
        <f t="shared" si="11"/>
        <v>539.97</v>
      </c>
      <c r="AD66" s="6">
        <f t="shared" si="11"/>
        <v>539.97</v>
      </c>
      <c r="AE66" s="6">
        <f t="shared" si="11"/>
        <v>6854.21</v>
      </c>
      <c r="AF66" s="6">
        <f t="shared" si="11"/>
        <v>6854.21</v>
      </c>
      <c r="AG66" s="6">
        <f t="shared" si="11"/>
        <v>6854.21</v>
      </c>
      <c r="AH66" s="6">
        <f t="shared" si="11"/>
        <v>7464.2</v>
      </c>
      <c r="AI66" s="6">
        <f t="shared" si="11"/>
        <v>17620.8</v>
      </c>
    </row>
    <row r="67" spans="1:35" x14ac:dyDescent="0.3">
      <c r="A67" s="30"/>
      <c r="B67" s="30" t="s">
        <v>150</v>
      </c>
      <c r="C67" s="30"/>
      <c r="D67" s="30"/>
      <c r="E67" s="30"/>
      <c r="F67" s="30"/>
      <c r="G67" s="30"/>
      <c r="H67" s="30"/>
      <c r="I67" s="30"/>
      <c r="J67" s="30"/>
      <c r="X67" s="6">
        <f t="shared" ref="X67:AI67" si="12">X25</f>
        <v>0</v>
      </c>
      <c r="Y67" s="6">
        <f t="shared" si="12"/>
        <v>0</v>
      </c>
      <c r="Z67" s="6">
        <f t="shared" si="12"/>
        <v>0</v>
      </c>
      <c r="AA67" s="6">
        <f t="shared" si="12"/>
        <v>696.45</v>
      </c>
      <c r="AB67" s="6">
        <f t="shared" si="12"/>
        <v>696.45</v>
      </c>
      <c r="AC67" s="6">
        <f t="shared" si="12"/>
        <v>696.45</v>
      </c>
      <c r="AD67" s="6">
        <f t="shared" si="12"/>
        <v>696.45</v>
      </c>
      <c r="AE67" s="6">
        <f t="shared" si="12"/>
        <v>696.45</v>
      </c>
      <c r="AF67" s="6">
        <f t="shared" si="12"/>
        <v>696.45</v>
      </c>
      <c r="AG67" s="6">
        <f t="shared" si="12"/>
        <v>696.45</v>
      </c>
      <c r="AH67" s="6">
        <f t="shared" si="12"/>
        <v>1796.45</v>
      </c>
      <c r="AI67" s="6">
        <f t="shared" si="12"/>
        <v>1796.45</v>
      </c>
    </row>
    <row r="68" spans="1:35" x14ac:dyDescent="0.3">
      <c r="B68" s="7" t="s">
        <v>103</v>
      </c>
      <c r="X68" s="6">
        <f t="shared" ref="X68:AI69" si="13">X26</f>
        <v>321.14999999999998</v>
      </c>
      <c r="Y68" s="6">
        <f t="shared" si="13"/>
        <v>8013.42</v>
      </c>
      <c r="Z68" s="6">
        <f t="shared" si="13"/>
        <v>12212.67</v>
      </c>
      <c r="AA68" s="6">
        <f t="shared" si="13"/>
        <v>13389.34</v>
      </c>
      <c r="AB68" s="6">
        <f t="shared" si="13"/>
        <v>13443.52</v>
      </c>
      <c r="AC68" s="6">
        <f t="shared" si="13"/>
        <v>14647.52</v>
      </c>
      <c r="AD68" s="6">
        <f t="shared" si="13"/>
        <v>15249.57</v>
      </c>
      <c r="AE68" s="6">
        <f t="shared" si="13"/>
        <v>17010.009999999998</v>
      </c>
      <c r="AF68" s="6">
        <f t="shared" si="13"/>
        <v>17750.23</v>
      </c>
      <c r="AG68" s="6">
        <f t="shared" si="13"/>
        <v>18293.649999999998</v>
      </c>
      <c r="AH68" s="6">
        <f t="shared" si="13"/>
        <v>19024.219999999998</v>
      </c>
      <c r="AI68" s="6">
        <f t="shared" si="13"/>
        <v>19510.53</v>
      </c>
    </row>
    <row r="69" spans="1:35" x14ac:dyDescent="0.3">
      <c r="A69" s="30"/>
      <c r="B69" s="7" t="s">
        <v>155</v>
      </c>
      <c r="C69" s="30"/>
      <c r="D69" s="30"/>
      <c r="E69" s="30"/>
      <c r="F69" s="30"/>
      <c r="G69" s="30"/>
      <c r="H69" s="30"/>
      <c r="I69" s="30"/>
      <c r="J69" s="30"/>
      <c r="X69" s="6">
        <f t="shared" si="13"/>
        <v>0</v>
      </c>
      <c r="Y69" s="6">
        <f t="shared" si="13"/>
        <v>0</v>
      </c>
      <c r="Z69" s="6">
        <f t="shared" si="13"/>
        <v>0</v>
      </c>
      <c r="AA69" s="6">
        <f t="shared" si="13"/>
        <v>0</v>
      </c>
      <c r="AB69" s="6">
        <f t="shared" si="13"/>
        <v>0</v>
      </c>
      <c r="AC69" s="6">
        <f t="shared" si="13"/>
        <v>0</v>
      </c>
      <c r="AD69" s="6">
        <f t="shared" si="13"/>
        <v>0</v>
      </c>
      <c r="AE69" s="6">
        <f t="shared" si="13"/>
        <v>0</v>
      </c>
      <c r="AF69" s="6">
        <f t="shared" si="13"/>
        <v>0</v>
      </c>
      <c r="AG69" s="6">
        <f t="shared" si="13"/>
        <v>0</v>
      </c>
      <c r="AH69" s="6">
        <f t="shared" si="13"/>
        <v>0</v>
      </c>
      <c r="AI69" s="6">
        <f t="shared" si="13"/>
        <v>0</v>
      </c>
    </row>
    <row r="70" spans="1:35" x14ac:dyDescent="0.3">
      <c r="B70" s="7" t="s">
        <v>105</v>
      </c>
      <c r="X70" s="6">
        <f t="shared" ref="X70:AI70" si="14">X28</f>
        <v>87783.3</v>
      </c>
      <c r="Y70" s="6">
        <f t="shared" si="14"/>
        <v>89120.12000000001</v>
      </c>
      <c r="Z70" s="6">
        <f t="shared" si="14"/>
        <v>89365.12000000001</v>
      </c>
      <c r="AA70" s="6">
        <f t="shared" si="14"/>
        <v>89691.02</v>
      </c>
      <c r="AB70" s="6">
        <f t="shared" si="14"/>
        <v>89691.02</v>
      </c>
      <c r="AC70" s="6">
        <f t="shared" si="14"/>
        <v>89691.02</v>
      </c>
      <c r="AD70" s="6">
        <f t="shared" si="14"/>
        <v>87209.400000000009</v>
      </c>
      <c r="AE70" s="6">
        <f t="shared" si="14"/>
        <v>87209.400000000009</v>
      </c>
      <c r="AF70" s="6">
        <f t="shared" si="14"/>
        <v>87209.400000000009</v>
      </c>
      <c r="AG70" s="6">
        <f t="shared" si="14"/>
        <v>87504.900000000009</v>
      </c>
      <c r="AH70" s="6">
        <f t="shared" si="14"/>
        <v>87766.340000000011</v>
      </c>
      <c r="AI70" s="6">
        <f t="shared" si="14"/>
        <v>93568.200000000012</v>
      </c>
    </row>
    <row r="71" spans="1:35" x14ac:dyDescent="0.3">
      <c r="B71" s="7" t="s">
        <v>107</v>
      </c>
      <c r="X71" s="6">
        <f t="shared" ref="X71:AI71" si="15">X29</f>
        <v>3297.13</v>
      </c>
      <c r="Y71" s="6">
        <f t="shared" si="15"/>
        <v>9275.16</v>
      </c>
      <c r="Z71" s="6">
        <f t="shared" si="15"/>
        <v>15795.31</v>
      </c>
      <c r="AA71" s="6">
        <f t="shared" si="15"/>
        <v>18106.900000000001</v>
      </c>
      <c r="AB71" s="6">
        <f t="shared" si="15"/>
        <v>18213.25</v>
      </c>
      <c r="AC71" s="6">
        <f t="shared" si="15"/>
        <v>21742.39</v>
      </c>
      <c r="AD71" s="6">
        <f t="shared" si="15"/>
        <v>22520.04</v>
      </c>
      <c r="AE71" s="6">
        <f t="shared" si="15"/>
        <v>22607.43</v>
      </c>
      <c r="AF71" s="6">
        <f t="shared" si="15"/>
        <v>24098.18</v>
      </c>
      <c r="AG71" s="6">
        <f t="shared" si="15"/>
        <v>28283.46</v>
      </c>
      <c r="AH71" s="6">
        <f t="shared" si="15"/>
        <v>29433.040000000001</v>
      </c>
      <c r="AI71" s="6">
        <f t="shared" si="15"/>
        <v>36695.910000000003</v>
      </c>
    </row>
    <row r="72" spans="1:35" x14ac:dyDescent="0.3">
      <c r="B72" s="7" t="s">
        <v>109</v>
      </c>
      <c r="X72" s="6">
        <f t="shared" ref="X72:AI72" si="16">X30</f>
        <v>0</v>
      </c>
      <c r="Y72" s="6">
        <f t="shared" si="16"/>
        <v>4113.5</v>
      </c>
      <c r="Z72" s="6">
        <f t="shared" si="16"/>
        <v>7944.23</v>
      </c>
      <c r="AA72" s="6">
        <f t="shared" si="16"/>
        <v>11561.09</v>
      </c>
      <c r="AB72" s="6">
        <f t="shared" si="16"/>
        <v>14142.95</v>
      </c>
      <c r="AC72" s="6">
        <f t="shared" si="16"/>
        <v>15904.07</v>
      </c>
      <c r="AD72" s="6">
        <f t="shared" si="16"/>
        <v>16290.98</v>
      </c>
      <c r="AE72" s="6">
        <f t="shared" si="16"/>
        <v>16290.98</v>
      </c>
      <c r="AF72" s="6">
        <f t="shared" si="16"/>
        <v>16290.98</v>
      </c>
      <c r="AG72" s="6">
        <f t="shared" si="16"/>
        <v>16878.95</v>
      </c>
      <c r="AH72" s="6">
        <f t="shared" si="16"/>
        <v>19053.620000000003</v>
      </c>
      <c r="AI72" s="6">
        <f t="shared" si="16"/>
        <v>25655.72</v>
      </c>
    </row>
    <row r="73" spans="1:35" x14ac:dyDescent="0.3">
      <c r="B73" s="7" t="s">
        <v>111</v>
      </c>
      <c r="X73" s="6">
        <f t="shared" ref="X73:AI73" si="17">X31</f>
        <v>65309</v>
      </c>
      <c r="Y73" s="6">
        <f t="shared" si="17"/>
        <v>65309</v>
      </c>
      <c r="Z73" s="6">
        <f t="shared" si="17"/>
        <v>65309</v>
      </c>
      <c r="AA73" s="6">
        <f t="shared" si="17"/>
        <v>65309</v>
      </c>
      <c r="AB73" s="6">
        <f t="shared" si="17"/>
        <v>65309</v>
      </c>
      <c r="AC73" s="6">
        <f t="shared" si="17"/>
        <v>65309</v>
      </c>
      <c r="AD73" s="6">
        <f t="shared" si="17"/>
        <v>65309</v>
      </c>
      <c r="AE73" s="6">
        <f t="shared" si="17"/>
        <v>65309</v>
      </c>
      <c r="AF73" s="6">
        <f t="shared" si="17"/>
        <v>133373.5</v>
      </c>
      <c r="AG73" s="6">
        <f t="shared" si="17"/>
        <v>133373.5</v>
      </c>
      <c r="AH73" s="6">
        <f t="shared" si="17"/>
        <v>133373.5</v>
      </c>
      <c r="AI73" s="6">
        <f t="shared" si="17"/>
        <v>133373.5</v>
      </c>
    </row>
    <row r="74" spans="1:35" x14ac:dyDescent="0.3">
      <c r="B74" s="7" t="s">
        <v>113</v>
      </c>
      <c r="X74" s="6">
        <f t="shared" ref="X74:AI74" si="18">X32</f>
        <v>0</v>
      </c>
      <c r="Y74" s="6">
        <f t="shared" si="18"/>
        <v>52740.800000000003</v>
      </c>
      <c r="Z74" s="6">
        <f t="shared" si="18"/>
        <v>52740.800000000003</v>
      </c>
      <c r="AA74" s="6">
        <f t="shared" si="18"/>
        <v>52740.800000000003</v>
      </c>
      <c r="AB74" s="6">
        <f t="shared" si="18"/>
        <v>52740.800000000003</v>
      </c>
      <c r="AC74" s="6">
        <f t="shared" si="18"/>
        <v>52740.800000000003</v>
      </c>
      <c r="AD74" s="6">
        <f t="shared" si="18"/>
        <v>52740.800000000003</v>
      </c>
      <c r="AE74" s="6">
        <f t="shared" si="18"/>
        <v>52740.800000000003</v>
      </c>
      <c r="AF74" s="6">
        <f t="shared" si="18"/>
        <v>52740.800000000003</v>
      </c>
      <c r="AG74" s="6">
        <f t="shared" si="18"/>
        <v>52740.800000000003</v>
      </c>
      <c r="AH74" s="6">
        <f t="shared" si="18"/>
        <v>52740.800000000003</v>
      </c>
      <c r="AI74" s="6">
        <f t="shared" si="18"/>
        <v>52740.800000000003</v>
      </c>
    </row>
    <row r="75" spans="1:35" x14ac:dyDescent="0.3">
      <c r="B75" s="7" t="s">
        <v>115</v>
      </c>
      <c r="X75" s="6">
        <f t="shared" ref="X75:AI75" si="19">X33</f>
        <v>28044</v>
      </c>
      <c r="Y75" s="6">
        <f t="shared" si="19"/>
        <v>28044</v>
      </c>
      <c r="Z75" s="6">
        <f t="shared" si="19"/>
        <v>28044</v>
      </c>
      <c r="AA75" s="6">
        <f t="shared" si="19"/>
        <v>28044</v>
      </c>
      <c r="AB75" s="6">
        <f t="shared" si="19"/>
        <v>28044</v>
      </c>
      <c r="AC75" s="6">
        <f t="shared" si="19"/>
        <v>28044</v>
      </c>
      <c r="AD75" s="6">
        <f t="shared" si="19"/>
        <v>28044</v>
      </c>
      <c r="AE75" s="6">
        <f t="shared" si="19"/>
        <v>28044</v>
      </c>
      <c r="AF75" s="6">
        <f t="shared" si="19"/>
        <v>28044</v>
      </c>
      <c r="AG75" s="6">
        <f t="shared" si="19"/>
        <v>28044</v>
      </c>
      <c r="AH75" s="6">
        <f t="shared" si="19"/>
        <v>28044</v>
      </c>
      <c r="AI75" s="6">
        <f t="shared" si="19"/>
        <v>28044</v>
      </c>
    </row>
    <row r="76" spans="1:35" x14ac:dyDescent="0.3">
      <c r="B76" s="7" t="s">
        <v>40</v>
      </c>
      <c r="X76" s="6">
        <f t="shared" ref="X76:AI76" si="20">X34</f>
        <v>0</v>
      </c>
      <c r="Y76" s="6">
        <f t="shared" si="20"/>
        <v>1012.5</v>
      </c>
      <c r="Z76" s="6">
        <f t="shared" si="20"/>
        <v>1012.5</v>
      </c>
      <c r="AA76" s="6">
        <f t="shared" si="20"/>
        <v>1012.5</v>
      </c>
      <c r="AB76" s="6">
        <f t="shared" si="20"/>
        <v>1012.5</v>
      </c>
      <c r="AC76" s="6">
        <f t="shared" si="20"/>
        <v>1012.5</v>
      </c>
      <c r="AD76" s="6">
        <f t="shared" si="20"/>
        <v>1012.5</v>
      </c>
      <c r="AE76" s="6">
        <f t="shared" si="20"/>
        <v>1012.5</v>
      </c>
      <c r="AF76" s="6">
        <f t="shared" si="20"/>
        <v>1012.5</v>
      </c>
      <c r="AG76" s="6">
        <f t="shared" si="20"/>
        <v>7070.56</v>
      </c>
      <c r="AH76" s="6">
        <f t="shared" si="20"/>
        <v>7070.56</v>
      </c>
      <c r="AI76" s="6">
        <f t="shared" si="20"/>
        <v>7070.56</v>
      </c>
    </row>
    <row r="77" spans="1:35" x14ac:dyDescent="0.3">
      <c r="B77" s="7" t="s">
        <v>117</v>
      </c>
      <c r="X77" s="6">
        <f t="shared" ref="X77:AI77" si="21">X35</f>
        <v>0</v>
      </c>
      <c r="Y77" s="6">
        <f t="shared" si="21"/>
        <v>0</v>
      </c>
      <c r="Z77" s="6">
        <f t="shared" si="21"/>
        <v>945</v>
      </c>
      <c r="AA77" s="6">
        <f t="shared" si="21"/>
        <v>1417.5</v>
      </c>
      <c r="AB77" s="6">
        <f t="shared" si="21"/>
        <v>1417.5</v>
      </c>
      <c r="AC77" s="6">
        <f t="shared" si="21"/>
        <v>2362.5</v>
      </c>
      <c r="AD77" s="6">
        <f t="shared" si="21"/>
        <v>2835</v>
      </c>
      <c r="AE77" s="6">
        <f t="shared" si="21"/>
        <v>2835</v>
      </c>
      <c r="AF77" s="6">
        <f t="shared" si="21"/>
        <v>3780</v>
      </c>
      <c r="AG77" s="6">
        <f t="shared" si="21"/>
        <v>4252.5</v>
      </c>
      <c r="AH77" s="6">
        <f t="shared" si="21"/>
        <v>4725</v>
      </c>
      <c r="AI77" s="6">
        <f t="shared" si="21"/>
        <v>5670</v>
      </c>
    </row>
    <row r="78" spans="1:35" x14ac:dyDescent="0.3">
      <c r="B78" s="7" t="s">
        <v>42</v>
      </c>
      <c r="X78" s="6">
        <f t="shared" ref="X78:AI78" si="22">X36</f>
        <v>20.38</v>
      </c>
      <c r="Y78" s="6">
        <f t="shared" si="22"/>
        <v>146.07</v>
      </c>
      <c r="Z78" s="6">
        <f t="shared" si="22"/>
        <v>288.27999999999997</v>
      </c>
      <c r="AA78" s="6">
        <f t="shared" si="22"/>
        <v>430.66999999999996</v>
      </c>
      <c r="AB78" s="6">
        <f t="shared" si="22"/>
        <v>573.38</v>
      </c>
      <c r="AC78" s="6">
        <f t="shared" si="22"/>
        <v>736.91</v>
      </c>
      <c r="AD78" s="6">
        <f t="shared" si="22"/>
        <v>879.5</v>
      </c>
      <c r="AE78" s="6">
        <f t="shared" si="22"/>
        <v>1022.42</v>
      </c>
      <c r="AF78" s="6">
        <f t="shared" si="22"/>
        <v>1042.47</v>
      </c>
      <c r="AG78" s="6">
        <f t="shared" si="22"/>
        <v>1185.04</v>
      </c>
      <c r="AH78" s="6">
        <f t="shared" si="22"/>
        <v>1330.97</v>
      </c>
      <c r="AI78" s="6">
        <f t="shared" si="22"/>
        <v>1595.7</v>
      </c>
    </row>
    <row r="79" spans="1:35" x14ac:dyDescent="0.3">
      <c r="B79" s="7" t="s">
        <v>119</v>
      </c>
      <c r="X79" s="6">
        <f t="shared" ref="X79:AI79" si="23">X37</f>
        <v>757.28</v>
      </c>
      <c r="Y79" s="6">
        <f t="shared" si="23"/>
        <v>757.28</v>
      </c>
      <c r="Z79" s="6">
        <f t="shared" si="23"/>
        <v>757.28</v>
      </c>
      <c r="AA79" s="6">
        <f t="shared" si="23"/>
        <v>2910.38</v>
      </c>
      <c r="AB79" s="6">
        <f t="shared" si="23"/>
        <v>2910.38</v>
      </c>
      <c r="AC79" s="6">
        <f t="shared" si="23"/>
        <v>5553.58</v>
      </c>
      <c r="AD79" s="6">
        <f t="shared" si="23"/>
        <v>5553.58</v>
      </c>
      <c r="AE79" s="6">
        <f t="shared" si="23"/>
        <v>5553.58</v>
      </c>
      <c r="AF79" s="6">
        <f t="shared" si="23"/>
        <v>6801.88</v>
      </c>
      <c r="AG79" s="6">
        <f t="shared" si="23"/>
        <v>6801.88</v>
      </c>
      <c r="AH79" s="6">
        <f t="shared" si="23"/>
        <v>6801.88</v>
      </c>
      <c r="AI79" s="6">
        <f t="shared" si="23"/>
        <v>7635.4800000000005</v>
      </c>
    </row>
    <row r="80" spans="1:35" x14ac:dyDescent="0.3">
      <c r="B80" s="7" t="s">
        <v>44</v>
      </c>
      <c r="X80" s="6">
        <f t="shared" ref="X80:AI80" si="24">X38</f>
        <v>0</v>
      </c>
      <c r="Y80" s="6">
        <f t="shared" si="24"/>
        <v>0</v>
      </c>
      <c r="Z80" s="6">
        <f t="shared" si="24"/>
        <v>0</v>
      </c>
      <c r="AA80" s="6">
        <f t="shared" si="24"/>
        <v>0</v>
      </c>
      <c r="AB80" s="6">
        <f t="shared" si="24"/>
        <v>0</v>
      </c>
      <c r="AC80" s="6">
        <f t="shared" si="24"/>
        <v>0</v>
      </c>
      <c r="AD80" s="6">
        <f t="shared" si="24"/>
        <v>0</v>
      </c>
      <c r="AE80" s="6">
        <f t="shared" si="24"/>
        <v>0</v>
      </c>
      <c r="AF80" s="6">
        <f t="shared" si="24"/>
        <v>0</v>
      </c>
      <c r="AG80" s="6">
        <f t="shared" si="24"/>
        <v>0</v>
      </c>
      <c r="AH80" s="6">
        <f t="shared" si="24"/>
        <v>2499.5</v>
      </c>
      <c r="AI80" s="6">
        <f t="shared" si="24"/>
        <v>4999</v>
      </c>
    </row>
    <row r="81" spans="2:35" x14ac:dyDescent="0.3">
      <c r="B81" s="7" t="s">
        <v>121</v>
      </c>
      <c r="X81" s="6">
        <f t="shared" ref="X81:AI81" si="25">X39</f>
        <v>3509.52</v>
      </c>
      <c r="Y81" s="6">
        <f t="shared" si="25"/>
        <v>6761.3899999999994</v>
      </c>
      <c r="Z81" s="6">
        <f t="shared" si="25"/>
        <v>6761.3899999999994</v>
      </c>
      <c r="AA81" s="6">
        <f t="shared" si="25"/>
        <v>9590.7099999999991</v>
      </c>
      <c r="AB81" s="6">
        <f t="shared" si="25"/>
        <v>11303.939999999999</v>
      </c>
      <c r="AC81" s="6">
        <f t="shared" si="25"/>
        <v>12489.189999999999</v>
      </c>
      <c r="AD81" s="6">
        <f t="shared" si="25"/>
        <v>12489.189999999999</v>
      </c>
      <c r="AE81" s="6">
        <f t="shared" si="25"/>
        <v>12511.39</v>
      </c>
      <c r="AF81" s="6">
        <f t="shared" si="25"/>
        <v>12546.789999999999</v>
      </c>
      <c r="AG81" s="6">
        <f t="shared" si="25"/>
        <v>12500.38</v>
      </c>
      <c r="AH81" s="6">
        <f t="shared" si="25"/>
        <v>15244.119999999999</v>
      </c>
      <c r="AI81" s="6">
        <f t="shared" si="25"/>
        <v>18283.349999999999</v>
      </c>
    </row>
    <row r="82" spans="2:35" x14ac:dyDescent="0.3">
      <c r="B82" s="7" t="s">
        <v>46</v>
      </c>
      <c r="X82" s="6">
        <f t="shared" ref="X82:AI82" si="26">X40</f>
        <v>205</v>
      </c>
      <c r="Y82" s="6">
        <f t="shared" si="26"/>
        <v>205</v>
      </c>
      <c r="Z82" s="6">
        <f t="shared" si="26"/>
        <v>605</v>
      </c>
      <c r="AA82" s="6">
        <f t="shared" si="26"/>
        <v>605</v>
      </c>
      <c r="AB82" s="6">
        <f t="shared" si="26"/>
        <v>605</v>
      </c>
      <c r="AC82" s="6">
        <f t="shared" si="26"/>
        <v>605</v>
      </c>
      <c r="AD82" s="6">
        <f t="shared" si="26"/>
        <v>830</v>
      </c>
      <c r="AE82" s="6">
        <f t="shared" si="26"/>
        <v>830</v>
      </c>
      <c r="AF82" s="6">
        <f t="shared" si="26"/>
        <v>830</v>
      </c>
      <c r="AG82" s="6">
        <f t="shared" si="26"/>
        <v>830</v>
      </c>
      <c r="AH82" s="6">
        <f t="shared" si="26"/>
        <v>830</v>
      </c>
      <c r="AI82" s="6">
        <f t="shared" si="26"/>
        <v>830</v>
      </c>
    </row>
    <row r="83" spans="2:35" x14ac:dyDescent="0.3">
      <c r="B83" s="7" t="s">
        <v>48</v>
      </c>
      <c r="X83" s="6">
        <f t="shared" ref="X83:AI83" si="27">X41</f>
        <v>0</v>
      </c>
      <c r="Y83" s="6">
        <f t="shared" si="27"/>
        <v>0</v>
      </c>
      <c r="Z83" s="6">
        <f t="shared" si="27"/>
        <v>0</v>
      </c>
      <c r="AA83" s="6">
        <f t="shared" si="27"/>
        <v>0</v>
      </c>
      <c r="AB83" s="6">
        <f t="shared" si="27"/>
        <v>0</v>
      </c>
      <c r="AC83" s="6">
        <f t="shared" si="27"/>
        <v>0</v>
      </c>
      <c r="AD83" s="6">
        <f t="shared" si="27"/>
        <v>50</v>
      </c>
      <c r="AE83" s="6">
        <f t="shared" si="27"/>
        <v>50</v>
      </c>
      <c r="AF83" s="6">
        <f t="shared" si="27"/>
        <v>50</v>
      </c>
      <c r="AG83" s="6">
        <f t="shared" si="27"/>
        <v>50</v>
      </c>
      <c r="AH83" s="6">
        <f t="shared" si="27"/>
        <v>50</v>
      </c>
      <c r="AI83" s="6">
        <f t="shared" si="27"/>
        <v>50</v>
      </c>
    </row>
    <row r="84" spans="2:35" x14ac:dyDescent="0.3">
      <c r="B84" s="7" t="s">
        <v>123</v>
      </c>
      <c r="X84" s="6">
        <f t="shared" ref="X84:AI84" si="28">X42</f>
        <v>500.31</v>
      </c>
      <c r="Y84" s="6">
        <f t="shared" si="28"/>
        <v>825.44</v>
      </c>
      <c r="Z84" s="6">
        <f t="shared" si="28"/>
        <v>1150.5700000000002</v>
      </c>
      <c r="AA84" s="6">
        <f t="shared" si="28"/>
        <v>1624.1100000000001</v>
      </c>
      <c r="AB84" s="6">
        <f t="shared" si="28"/>
        <v>1838.2700000000002</v>
      </c>
      <c r="AC84" s="6">
        <f t="shared" si="28"/>
        <v>2309.9900000000002</v>
      </c>
      <c r="AD84" s="6">
        <f t="shared" si="28"/>
        <v>2512.3100000000004</v>
      </c>
      <c r="AE84" s="6">
        <f t="shared" si="28"/>
        <v>2862.9800000000005</v>
      </c>
      <c r="AF84" s="6">
        <f t="shared" si="28"/>
        <v>3213.6500000000005</v>
      </c>
      <c r="AG84" s="6">
        <f t="shared" si="28"/>
        <v>3564.6300000000006</v>
      </c>
      <c r="AH84" s="6">
        <f t="shared" si="28"/>
        <v>3915.6100000000006</v>
      </c>
      <c r="AI84" s="6">
        <f t="shared" si="28"/>
        <v>4063.9600000000005</v>
      </c>
    </row>
    <row r="86" spans="2:35" x14ac:dyDescent="0.3">
      <c r="B86" s="7" t="s">
        <v>50</v>
      </c>
      <c r="X86" s="6">
        <f t="shared" ref="X86:AI86" si="29">X43</f>
        <v>0</v>
      </c>
      <c r="Y86" s="6">
        <f t="shared" si="29"/>
        <v>0</v>
      </c>
      <c r="Z86" s="6">
        <f t="shared" si="29"/>
        <v>0</v>
      </c>
      <c r="AA86" s="6">
        <f t="shared" si="29"/>
        <v>0</v>
      </c>
      <c r="AB86" s="6">
        <f t="shared" si="29"/>
        <v>0</v>
      </c>
      <c r="AC86" s="6">
        <f t="shared" si="29"/>
        <v>0</v>
      </c>
      <c r="AD86" s="6">
        <f t="shared" si="29"/>
        <v>0</v>
      </c>
      <c r="AE86" s="6">
        <f t="shared" si="29"/>
        <v>0</v>
      </c>
      <c r="AF86" s="6">
        <f t="shared" si="29"/>
        <v>0</v>
      </c>
      <c r="AG86" s="6">
        <f t="shared" si="29"/>
        <v>0</v>
      </c>
      <c r="AH86" s="6">
        <f t="shared" si="29"/>
        <v>0</v>
      </c>
      <c r="AI86" s="6">
        <f t="shared" si="29"/>
        <v>0</v>
      </c>
    </row>
    <row r="87" spans="2:35" x14ac:dyDescent="0.3">
      <c r="B87" s="7"/>
    </row>
    <row r="88" spans="2:35" x14ac:dyDescent="0.3">
      <c r="B88" s="14" t="s">
        <v>87</v>
      </c>
      <c r="X88" s="13">
        <f>SUM(X52:X86)</f>
        <v>151034.68</v>
      </c>
      <c r="Y88" s="13">
        <f t="shared" ref="Y88:AI88" si="30">SUM(Y52:Y86)</f>
        <v>125952.75999999994</v>
      </c>
      <c r="Z88" s="13">
        <f t="shared" si="30"/>
        <v>38238.139999999963</v>
      </c>
      <c r="AA88" s="13">
        <f t="shared" si="30"/>
        <v>18228.70000000003</v>
      </c>
      <c r="AB88" s="13">
        <f t="shared" si="30"/>
        <v>17809.189999999984</v>
      </c>
      <c r="AC88" s="13">
        <f t="shared" si="30"/>
        <v>66074.399999999921</v>
      </c>
      <c r="AD88" s="13">
        <f t="shared" si="30"/>
        <v>98514.519999999917</v>
      </c>
      <c r="AE88" s="13">
        <f t="shared" si="30"/>
        <v>129405.24999999997</v>
      </c>
      <c r="AF88" s="13">
        <f t="shared" si="30"/>
        <v>68291.039999999921</v>
      </c>
      <c r="AG88" s="13">
        <f t="shared" si="30"/>
        <v>-14112.799999999788</v>
      </c>
      <c r="AH88" s="13">
        <f t="shared" si="30"/>
        <v>-101318.86000000006</v>
      </c>
      <c r="AI88" s="13">
        <f t="shared" si="30"/>
        <v>-160611.93999999992</v>
      </c>
    </row>
    <row r="90" spans="2:35" x14ac:dyDescent="0.3">
      <c r="X90" s="15" t="s">
        <v>141</v>
      </c>
    </row>
  </sheetData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defaultRowHeight="14.4" x14ac:dyDescent="0.3"/>
  <sheetData>
    <row r="1" spans="1:1" x14ac:dyDescent="0.3">
      <c r="A1" t="s">
        <v>148</v>
      </c>
    </row>
    <row r="2" spans="1:1" x14ac:dyDescent="0.3">
      <c r="A2" t="s">
        <v>143</v>
      </c>
    </row>
    <row r="3" spans="1:1" x14ac:dyDescent="0.3">
      <c r="A3" t="s">
        <v>144</v>
      </c>
    </row>
    <row r="4" spans="1:1" x14ac:dyDescent="0.3">
      <c r="A4" t="s">
        <v>145</v>
      </c>
    </row>
    <row r="5" spans="1:1" x14ac:dyDescent="0.3">
      <c r="A5" t="s">
        <v>146</v>
      </c>
    </row>
    <row r="6" spans="1:1" x14ac:dyDescent="0.3">
      <c r="A6" t="s">
        <v>147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P&amp;L</vt:lpstr>
      <vt:lpstr>FY22</vt:lpstr>
      <vt:lpstr>FY21</vt:lpstr>
      <vt:lpstr>Procedures</vt:lpstr>
      <vt:lpstr>'P&amp;L'!Print_Area</vt:lpstr>
    </vt:vector>
  </TitlesOfParts>
  <Company>Tyler Technologies,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7367.kdelaney</dc:creator>
  <cp:lastModifiedBy>Kevin Delaney</cp:lastModifiedBy>
  <cp:lastPrinted>2021-11-10T14:36:59Z</cp:lastPrinted>
  <dcterms:created xsi:type="dcterms:W3CDTF">2018-08-05T23:19:00Z</dcterms:created>
  <dcterms:modified xsi:type="dcterms:W3CDTF">2022-01-07T17:31:10Z</dcterms:modified>
</cp:coreProperties>
</file>